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65491" windowWidth="17400" windowHeight="13080" activeTab="0"/>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'Cashflow'!$A$1:$G$54</definedName>
    <definedName name="_xlnm.Print_Area" localSheetId="4">'Notes'!$A$1:$I$320</definedName>
    <definedName name="_xlnm.Print_Area" localSheetId="2">'StmtEquity'!$A$1:$I$33</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'Cashflow'!$A$1:$G$54</definedName>
    <definedName name="Z_28F6F374_7E4D_446F_88FB_2FD91EF83ACB_.wvu.PrintArea" localSheetId="0" hidden="1">'IS'!$A$1:$H$57</definedName>
    <definedName name="Z_28F6F374_7E4D_446F_88FB_2FD91EF83ACB_.wvu.PrintArea" localSheetId="4" hidden="1">'Notes'!$A$1:$I$320</definedName>
    <definedName name="Z_28F6F374_7E4D_446F_88FB_2FD91EF83ACB_.wvu.PrintArea" localSheetId="2" hidden="1">'StmtEquity'!$A$1:$I$33</definedName>
    <definedName name="Z_28F6F374_7E4D_446F_88FB_2FD91EF83ACB_.wvu.PrintTitles" localSheetId="4" hidden="1">'Notes'!$1:$10</definedName>
    <definedName name="Z_28F6F374_7E4D_446F_88FB_2FD91EF83ACB_.wvu.Rows" localSheetId="4" hidden="1">'Notes'!#REF!,'Notes'!$99:$99,'Notes'!$199:$200</definedName>
    <definedName name="Z_4A8FD03B_6E7F_4533_8729_80E27C979CC1_.wvu.PrintArea" localSheetId="1" hidden="1">'BS'!$A$1:$G$56</definedName>
    <definedName name="Z_4A8FD03B_6E7F_4533_8729_80E27C979CC1_.wvu.PrintArea" localSheetId="3" hidden="1">'Cashflow'!$A$1:$G$54</definedName>
    <definedName name="Z_4A8FD03B_6E7F_4533_8729_80E27C979CC1_.wvu.PrintArea" localSheetId="0" hidden="1">'IS'!$A$1:$H$57</definedName>
    <definedName name="Z_4A8FD03B_6E7F_4533_8729_80E27C979CC1_.wvu.PrintArea" localSheetId="4" hidden="1">'Notes'!$A$1:$I$320</definedName>
    <definedName name="Z_4A8FD03B_6E7F_4533_8729_80E27C979CC1_.wvu.PrintArea" localSheetId="2" hidden="1">'StmtEquity'!$A$1:$I$33</definedName>
    <definedName name="Z_4A8FD03B_6E7F_4533_8729_80E27C979CC1_.wvu.PrintTitles" localSheetId="4" hidden="1">'Notes'!$1:$10</definedName>
    <definedName name="Z_4A8FD03B_6E7F_4533_8729_80E27C979CC1_.wvu.Rows" localSheetId="4" hidden="1">'Notes'!#REF!,'Notes'!$99:$99,'Notes'!$199:$200</definedName>
    <definedName name="Z_A8B54640_FFD9_11DB_8A9D_0050BA4FD6BC_.wvu.PrintArea" localSheetId="1" hidden="1">'BS'!$A$1:$G$56</definedName>
    <definedName name="Z_A8B54640_FFD9_11DB_8A9D_0050BA4FD6BC_.wvu.PrintArea" localSheetId="3" hidden="1">'Cashflow'!$A$1:$G$54</definedName>
    <definedName name="Z_A8B54640_FFD9_11DB_8A9D_0050BA4FD6BC_.wvu.PrintArea" localSheetId="0" hidden="1">'IS'!$A$1:$H$57</definedName>
    <definedName name="Z_A8B54640_FFD9_11DB_8A9D_0050BA4FD6BC_.wvu.PrintArea" localSheetId="4" hidden="1">'Notes'!$A$1:$I$320</definedName>
    <definedName name="Z_A8B54640_FFD9_11DB_8A9D_0050BA4FD6BC_.wvu.PrintArea" localSheetId="2" hidden="1">'StmtEquity'!$A$1:$I$33</definedName>
    <definedName name="Z_A8B54640_FFD9_11DB_8A9D_0050BA4FD6BC_.wvu.PrintTitles" localSheetId="4" hidden="1">'Notes'!$1:$10</definedName>
    <definedName name="Z_A8B54640_FFD9_11DB_8A9D_0050BA4FD6BC_.wvu.Rows" localSheetId="4" hidden="1">'Notes'!#REF!,'Notes'!$99:$99,'Notes'!$199:$200</definedName>
    <definedName name="Z_BBBEB020_0239_11DC_945D_000C6E32893D_.wvu.PrintArea" localSheetId="1" hidden="1">'BS'!$A$1:$G$56</definedName>
    <definedName name="Z_BBBEB020_0239_11DC_945D_000C6E32893D_.wvu.PrintArea" localSheetId="3" hidden="1">'Cashflow'!$A$1:$G$54</definedName>
    <definedName name="Z_BBBEB020_0239_11DC_945D_000C6E32893D_.wvu.PrintArea" localSheetId="0" hidden="1">'IS'!$A$1:$H$57</definedName>
    <definedName name="Z_BBBEB020_0239_11DC_945D_000C6E32893D_.wvu.PrintArea" localSheetId="4" hidden="1">'Notes'!$A$1:$I$320</definedName>
    <definedName name="Z_BBBEB020_0239_11DC_945D_000C6E32893D_.wvu.PrintArea" localSheetId="2" hidden="1">'StmtEquity'!$A$1:$I$33</definedName>
    <definedName name="Z_BBBEB020_0239_11DC_945D_000C6E32893D_.wvu.PrintTitles" localSheetId="4" hidden="1">'Notes'!$1:$10</definedName>
    <definedName name="Z_BBBEB020_0239_11DC_945D_000C6E32893D_.wvu.Rows" localSheetId="4" hidden="1">'Notes'!#REF!,'Notes'!$99:$99,'Notes'!$199:$200</definedName>
  </definedNames>
  <calcPr fullCalcOnLoad="1"/>
</workbook>
</file>

<file path=xl/sharedStrings.xml><?xml version="1.0" encoding="utf-8"?>
<sst xmlns="http://schemas.openxmlformats.org/spreadsheetml/2006/main" count="420" uniqueCount="321">
  <si>
    <t>For the current quarter ended 31 March 2011, the Group recorded revenue of RM32.336 million, representing an increase of RM9.526 million or approximately 41.76% on a quarter to quarter basis. The increase in turnover are mainly attributable to recovery in demand for our industrial rubber hose and gradual increase in our product selling price.</t>
  </si>
  <si>
    <t>The Group reported a profit before taxation ("PBT") of RM3.969 million for the current quarter ended 31 March 2011 compared to PBT of RM3.453 million recorded in the corresponding quarter ended 31 March 2010, representing a slight increase of RM0.516 million or 14.94%.  The increase in PBT is not in line with the increase in turnover and are mainly attributable to the following:</t>
  </si>
  <si>
    <t>CASH AND CASH EQUIVALENTS CARRIED FORWARD</t>
  </si>
  <si>
    <t>&lt;-Distributable-&gt;</t>
  </si>
  <si>
    <t>(Audited)</t>
  </si>
  <si>
    <t>Proceeds from disposal of property, plant and equipment</t>
  </si>
  <si>
    <t>The Group reported a lower PBT of RM3.969 million for the current quarter ended 31 March 2011 compared to PBT of RM5.929 million recorded in the preceding quarter ended 31 December 2010.  The decrease in PBT is not in line with the increase in turnover and are mainly attributable to the following:</t>
  </si>
  <si>
    <t>Higher cost of raw material per tonnage incurred during the current quarter.  The raw material cost is a major component of product cost; and</t>
  </si>
  <si>
    <t>31 Dec 2010</t>
  </si>
  <si>
    <t xml:space="preserve">Segmental information for the Group by geographical and business segment is presented as follows: </t>
  </si>
  <si>
    <t>Geographical Segments</t>
  </si>
  <si>
    <t>Export Market</t>
  </si>
  <si>
    <t>Middle East</t>
  </si>
  <si>
    <t>Variation</t>
  </si>
  <si>
    <t>`</t>
  </si>
  <si>
    <t>Results</t>
  </si>
  <si>
    <t>9.</t>
  </si>
  <si>
    <t>10.</t>
  </si>
  <si>
    <t>11.</t>
  </si>
  <si>
    <t>12.</t>
  </si>
  <si>
    <t>Equity attributable to the equity holders of the parent</t>
  </si>
  <si>
    <t>Total Equity</t>
  </si>
  <si>
    <t>Non-current liabilities</t>
  </si>
  <si>
    <t>Current liabilities</t>
  </si>
  <si>
    <t>A first interim single tier dividend of 3.0 sen on 131,826,015 ordinary shares of RM0.50 each in respect of the financial year ending 30 September 2011 amounting to approximately RM3,954,780 was paid on 28 March 2011.</t>
  </si>
  <si>
    <t>14.</t>
  </si>
  <si>
    <t>15.</t>
  </si>
  <si>
    <t>The Board of Directors have recommended a second interim single tier dividend of 2.5 sen per share in respect of the financial year ending 30 September 2011 to be payable on 24 June 2011.  The entitlement date for the said dividend shall be 9 June 2011.</t>
  </si>
  <si>
    <t>B13 (a)</t>
  </si>
  <si>
    <t>B13 (b)</t>
  </si>
  <si>
    <t>The breakdown of the retained profits of Wellcall Holdings Bhd and its subsidiary company ("Group") as at 31 March 2011, into realised and unrealised profits, pursuant to a directive issued by Bursa Securities on 25 March 2010 and 20 December 2010 is as follows :</t>
  </si>
  <si>
    <t>Total Group retained profits as per consolidation accounts</t>
  </si>
  <si>
    <t>13.</t>
  </si>
  <si>
    <t>20 May 2011</t>
  </si>
  <si>
    <t>12.</t>
  </si>
  <si>
    <t>31 March 2011</t>
  </si>
  <si>
    <t>30 Sept 2010</t>
  </si>
  <si>
    <t>As  at</t>
  </si>
  <si>
    <t>Total retained profits/(accumulated losses) of the Group</t>
  </si>
  <si>
    <t>-  realised</t>
  </si>
  <si>
    <t>-  unrealised</t>
  </si>
  <si>
    <t xml:space="preserve">   in respect of deferred tax recognised in income statement</t>
  </si>
  <si>
    <t xml:space="preserve">   in respect of foreign exchange translation</t>
  </si>
  <si>
    <t>Less: Consolidation Adjustments</t>
  </si>
  <si>
    <t xml:space="preserve">3.00 (1st interim) </t>
  </si>
  <si>
    <t xml:space="preserve">2.50 (2nd interim) </t>
  </si>
  <si>
    <t>6 Months ended</t>
  </si>
  <si>
    <t>This is prepared based on the unaudited consolidated results of the Group for the current quarter ended 31 March 2011 and is to be read in conjunction with the audited financial statements for the financial year ended 30 September 2010 and the accompanying explanatory notes attached to the Interim Financial Report.</t>
  </si>
  <si>
    <t>As at 31 March 2011</t>
  </si>
  <si>
    <t>31 March 2011</t>
  </si>
  <si>
    <t>31 March 2011</t>
  </si>
  <si>
    <t>31 March 2010</t>
  </si>
  <si>
    <t>Proceeds from issuance of shares pursuant to employees'</t>
  </si>
  <si>
    <t>share options scheme</t>
  </si>
  <si>
    <t>6 Months</t>
  </si>
  <si>
    <t>31 March 2011</t>
  </si>
  <si>
    <t>31 March 2010</t>
  </si>
  <si>
    <t>As at 16 May 2011, there were no material commitment for capital expenditure contracted for or known to be contracted by the Group which might have a material impact on the financial position or business of the Group.</t>
  </si>
  <si>
    <t>Unquoted investments and properties</t>
  </si>
  <si>
    <t>Note</t>
  </si>
  <si>
    <t>Other comprehensive income</t>
  </si>
  <si>
    <t>Europe</t>
  </si>
  <si>
    <t>USA/Canada</t>
  </si>
  <si>
    <t>Australia/New Zealand</t>
  </si>
  <si>
    <t>Asia</t>
  </si>
  <si>
    <t>South America</t>
  </si>
  <si>
    <t>Local Market</t>
  </si>
  <si>
    <t>Share options exercised/cancelled</t>
  </si>
  <si>
    <t>31 March 2011</t>
  </si>
  <si>
    <t>The total dividend payable by the Company in respect of the financial year ending 30 September 2011 is 2.5 sen per share represented by a total amount of approximately RM3,295,650.</t>
  </si>
  <si>
    <t>There were no corporate proposals announced as at 16 May 2011.</t>
  </si>
  <si>
    <t>The unaudited interim financial statements were authorised for issue by the Board of Directors in accordance with a resolution of the directors dated 20 May 2011.</t>
  </si>
  <si>
    <t>6 months ended</t>
  </si>
  <si>
    <t>As at 16 May 2011, the Group does not have any outstanding borrowings.</t>
  </si>
  <si>
    <t>Save as disclosed, the Group does not have any other financial instruments with off balance sheet risk as at 16 May 2011.</t>
  </si>
  <si>
    <t>Paid</t>
  </si>
  <si>
    <t>Bonus payout to employees amounted to approximately RM0.52 million;</t>
  </si>
  <si>
    <t>The outlook for the global economy remains challenging and uncertain.  The prices of certain raw material components have increased recently coupled with the continuance of the strengthening of Malaysia Ringgit currency could negatively impact profit margins if such costs are not fully passed on to our customers.  Nevertheless, the Group’s strategies remain focused on leveraging on its extensive customer network, competitive products, quality services and a wider range of products to enhance its competitive edge.</t>
  </si>
  <si>
    <t>There were no changes in the composition of the Group during the current quarter.</t>
  </si>
  <si>
    <t>For The Second Quarter Ended 31 March 2011</t>
  </si>
  <si>
    <t>6 months</t>
  </si>
  <si>
    <t>31 March 2011</t>
  </si>
  <si>
    <t>31 March 2010</t>
  </si>
  <si>
    <t>adjusted to reflect the bonus issue of 42,646,005 new ordinary shares of RM0.50 each in the Company ("Shares") ("Bonus Share") on the basis of 1 Bonus Share for every 2 existing Shares held in the Company, which was completed on 22 February 2008.</t>
  </si>
  <si>
    <t>Capital reserve</t>
  </si>
  <si>
    <t>Reserve</t>
  </si>
  <si>
    <t>Profits</t>
  </si>
  <si>
    <t>ended</t>
  </si>
  <si>
    <t>Premium</t>
  </si>
  <si>
    <t>CASHFLOW FROM FINANCING ACTIVITIES</t>
  </si>
  <si>
    <t>Dividend (RM'000)</t>
  </si>
  <si>
    <t xml:space="preserve">Total </t>
  </si>
  <si>
    <t>QUARTERLY REPORT ON CONSOLIDATED RESULTS</t>
  </si>
  <si>
    <t>Diluted earnings per share</t>
  </si>
  <si>
    <t>Net cash used in financing activities</t>
  </si>
  <si>
    <t>Dividend</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</si>
  <si>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</si>
  <si>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Provision for taxation</t>
  </si>
  <si>
    <t>Share capital</t>
  </si>
  <si>
    <t>Retained profits</t>
  </si>
  <si>
    <t>Total</t>
  </si>
  <si>
    <t>Retained</t>
  </si>
  <si>
    <t>Share</t>
  </si>
  <si>
    <t>The Directors are of the opinion that the Group has no contingent liabilities which, upon crystallisation would have a material impact on the financial position and business of the Group as at 16 May 2011 (the latest practicable date which is not earlier than 7 days from the date of issue of this financial results).</t>
  </si>
  <si>
    <t>ADDITIONAL INFORMATION REQUIRED BY THE BURSA MALAYSIA SECURITIES BERHAD'S LISTING REQUIREMENTS</t>
  </si>
  <si>
    <t>Review of performance</t>
  </si>
  <si>
    <t>Variation of results against preceding quarter</t>
  </si>
  <si>
    <t>Prospects</t>
  </si>
  <si>
    <t>Variation of actual profit from forecast profit</t>
  </si>
  <si>
    <t>Preceding year</t>
  </si>
  <si>
    <t>quarter</t>
  </si>
  <si>
    <t>Status of corporate proposals</t>
  </si>
  <si>
    <t>Payable</t>
  </si>
  <si>
    <t>Diluted earnings per share (sen)</t>
  </si>
  <si>
    <t xml:space="preserve"> period ended</t>
  </si>
  <si>
    <t>period ended</t>
  </si>
  <si>
    <t>As at</t>
  </si>
  <si>
    <t>Preceding</t>
  </si>
  <si>
    <t>%</t>
  </si>
  <si>
    <t>INDIVIDUAL QUARTER</t>
  </si>
  <si>
    <t>CUMULATIVE QUARTER</t>
  </si>
  <si>
    <t>Africa</t>
  </si>
  <si>
    <t>Cumulative</t>
  </si>
  <si>
    <t>Other investment</t>
  </si>
  <si>
    <t>Comments about Seasonality or Cyclicality of Operations</t>
  </si>
  <si>
    <t>4.</t>
  </si>
  <si>
    <t>5.</t>
  </si>
  <si>
    <t>Changes in estimates</t>
  </si>
  <si>
    <t>6.</t>
  </si>
  <si>
    <t>7.</t>
  </si>
  <si>
    <t>8.</t>
  </si>
  <si>
    <t>Off balance sheet financial instruments</t>
  </si>
  <si>
    <t>Material litigation</t>
  </si>
  <si>
    <t>CASH AND CASH EQUIVALENTS BROUGHT FORWARD</t>
  </si>
  <si>
    <t>Cash generated from operations</t>
  </si>
  <si>
    <t>Net cash generated from operating activities</t>
  </si>
  <si>
    <t>Selling and distribution expenses</t>
  </si>
  <si>
    <t>Inventories</t>
  </si>
  <si>
    <t xml:space="preserve">Material events subsequent to the end of the quarter </t>
  </si>
  <si>
    <t>Staff costs under ESOS</t>
  </si>
  <si>
    <t>Finance costs</t>
  </si>
  <si>
    <t>Profit before taxation</t>
  </si>
  <si>
    <t>Taxation</t>
  </si>
  <si>
    <t>Profit after taxation</t>
  </si>
  <si>
    <t>Cost of sales</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</si>
  <si>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</si>
  <si>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</si>
  <si>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13.</t>
  </si>
  <si>
    <t>14.</t>
  </si>
  <si>
    <t>(i)</t>
  </si>
  <si>
    <t>(ii)</t>
  </si>
  <si>
    <t>Financial Year</t>
  </si>
  <si>
    <t>Dividend per share (sen)</t>
  </si>
  <si>
    <t>Status</t>
  </si>
  <si>
    <t>2008 *</t>
  </si>
  <si>
    <t>2007 *</t>
  </si>
  <si>
    <t>Property, plant and equipment</t>
  </si>
  <si>
    <t>Trade receivables</t>
  </si>
  <si>
    <t>Cash and bank balances</t>
  </si>
  <si>
    <t>Trade payables</t>
  </si>
  <si>
    <t>Weighted average number of ordinary shares for calculation of basic earnings per share:</t>
  </si>
  <si>
    <t>3 months ended</t>
  </si>
  <si>
    <t>Operating profit before working capital changes</t>
  </si>
  <si>
    <t>There were no acquisitions or disposals of quoted securities during the current quarter under review.</t>
  </si>
  <si>
    <t>Capital commitments</t>
  </si>
  <si>
    <t>Deposits with licensed banks</t>
  </si>
  <si>
    <t>Unrealised gain on foreign exchange</t>
  </si>
  <si>
    <t>Cash &amp; bank balances</t>
  </si>
  <si>
    <t>3 Months ended</t>
  </si>
  <si>
    <t>CASHFLOWS FROM INVESTING ACTIVITIES</t>
  </si>
  <si>
    <t>CASHFLOWS FROM OPERATING ACTIVITIES</t>
  </si>
  <si>
    <t>Interest income</t>
  </si>
  <si>
    <t>Purchase of property, plant and equipment</t>
  </si>
  <si>
    <t>Interest received</t>
  </si>
  <si>
    <t>Wong Shan May (F) (LS 0008582)</t>
  </si>
  <si>
    <t>A14</t>
  </si>
  <si>
    <t>Attributable to :</t>
  </si>
  <si>
    <t>B5</t>
  </si>
  <si>
    <t>Note:</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</si>
  <si>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</si>
  <si>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</si>
  <si>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</si>
  <si>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</si>
  <si>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</si>
  <si>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</si>
  <si>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</si>
  <si>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Other income</t>
  </si>
  <si>
    <t>Non-current assets</t>
  </si>
  <si>
    <t>ASSETS</t>
  </si>
  <si>
    <t>Current Assets</t>
  </si>
  <si>
    <t>EQUITY AND LIABILITIES</t>
  </si>
  <si>
    <t>Effect of share options ('000)</t>
  </si>
  <si>
    <t>Earnings per share</t>
  </si>
  <si>
    <t>WELLCALL HOLDINGS BERHAD (707346 - W)</t>
  </si>
  <si>
    <t>Current</t>
  </si>
  <si>
    <t>RM'000</t>
  </si>
  <si>
    <t>Revenue</t>
  </si>
  <si>
    <t>Basic earnings per share (sen)</t>
  </si>
  <si>
    <t>(The figures have not been audited)</t>
  </si>
  <si>
    <t>Gross profit</t>
  </si>
  <si>
    <t>Administrative expenses</t>
  </si>
  <si>
    <t>Diluted earnings per share is calculated by dividing net profit attributable to ordinary equity holders by the adjusted weighted average number of ordinary shares issued and issuable during the period.</t>
  </si>
  <si>
    <t>Gross interest income (RM'000)</t>
  </si>
  <si>
    <t>Gross interest expense (RM'000)</t>
  </si>
  <si>
    <t>Share premium</t>
  </si>
  <si>
    <t>Capital</t>
  </si>
  <si>
    <t>CONDENSED CONSOLIDATED STATEMENT OF CHANGES IN EQUITY</t>
  </si>
  <si>
    <t>Other payables and accruals</t>
  </si>
  <si>
    <t>30 September 2010</t>
  </si>
  <si>
    <t>Tax recoverable</t>
  </si>
  <si>
    <t>Net Assets per share (RM)</t>
  </si>
  <si>
    <t>There were no changes in the unquoted investments and properties of the Group during the current quarter under review.</t>
  </si>
  <si>
    <t>Quoted securities</t>
  </si>
  <si>
    <t>corresponding</t>
  </si>
  <si>
    <t>Dividends</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</si>
  <si>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</si>
  <si>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</si>
  <si>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</si>
  <si>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</si>
  <si>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</si>
  <si>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</si>
  <si>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</si>
  <si>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</si>
  <si>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</si>
  <si>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</si>
  <si>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</si>
  <si>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Earnings per share (sen):</t>
  </si>
  <si>
    <t>Basic</t>
  </si>
  <si>
    <t>Group's borrowings and debt securities</t>
  </si>
  <si>
    <t>There were no issuances, cancellations, repurchases, resale and repayment of debt and equity securities in the current quarter and current financial year-to-date under review.</t>
  </si>
  <si>
    <t>Cash and cash equivalents</t>
  </si>
  <si>
    <t>B</t>
  </si>
  <si>
    <t>Barring unforeseen circumstances, the Board believe that the Group's prospects for the financial year ending 30 September 2011 remains favourable.</t>
  </si>
  <si>
    <t>Weighted average number of shares in issue ('000)</t>
  </si>
  <si>
    <t>Authorisation for issue</t>
  </si>
  <si>
    <t xml:space="preserve"> </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</si>
  <si>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2010. These explanatory notes attached to the interim financial statements provide an explanation of events and transactions that are significant for an understanding of the changes in the financial position and performance of the Group since the financial year ended 30 September 2010.</t>
  </si>
  <si>
    <t>Changes in accounting policies</t>
  </si>
  <si>
    <t>(b)</t>
  </si>
  <si>
    <t>Adjusted weighted average number of ordinary shares issued and issuable used for the calculation of diluted earnings per share:</t>
  </si>
  <si>
    <t>Issued ordinary shares at the beginning of period ('000)</t>
  </si>
  <si>
    <t>Receivables</t>
  </si>
  <si>
    <t>Payables</t>
  </si>
  <si>
    <t>Tax paid</t>
  </si>
  <si>
    <t>Interest paid</t>
  </si>
  <si>
    <t>CONDENSED CONSOLIDATED CASHFLOW STATEMENT</t>
  </si>
  <si>
    <t>Adjustments for:</t>
  </si>
  <si>
    <t>Interest expense</t>
  </si>
  <si>
    <t>Basic earnings per share is calculated by dividing net profit attributable to ordinary equity holders by the weighted average number of ordinary shares in issue during the period.</t>
  </si>
  <si>
    <t>By order of the Board</t>
  </si>
  <si>
    <t>There were no valuation of the property, plant and equipment in the current quarter under review.  The valuation of property, plant and equipment have been brought forward without amendments from the previous audited financial statements.</t>
  </si>
  <si>
    <t>Diluted</t>
  </si>
  <si>
    <t>Total liabilities</t>
  </si>
  <si>
    <t>TOTAL EQUITY AND LIABILITIES</t>
  </si>
  <si>
    <t>TOTAL ASSETS</t>
  </si>
  <si>
    <t xml:space="preserve">Share </t>
  </si>
  <si>
    <t>2006 *</t>
  </si>
  <si>
    <t>*</t>
  </si>
  <si>
    <t>Paid</t>
  </si>
  <si>
    <t>Records of Dividends</t>
  </si>
  <si>
    <t>Basic earnings per share</t>
  </si>
  <si>
    <t>Profit from operations</t>
  </si>
  <si>
    <t>The profit forecast or profit guarantee is not applicable for this announcement.</t>
  </si>
  <si>
    <t>Profit for the period</t>
  </si>
  <si>
    <t>Part A - Explanatory Notes Pursuant to FRS 134</t>
  </si>
  <si>
    <t>Part A - Explanatory Notes Pursuant to FRS 134 (Cont'd)</t>
  </si>
  <si>
    <t xml:space="preserve">As previously </t>
  </si>
  <si>
    <t>stated</t>
  </si>
  <si>
    <t>As</t>
  </si>
  <si>
    <t>restated</t>
  </si>
  <si>
    <t>RM'000</t>
  </si>
  <si>
    <t>Cost</t>
  </si>
  <si>
    <t>Property, plant and equipment</t>
  </si>
  <si>
    <t>Prepaid lease payments</t>
  </si>
  <si>
    <t>The following comparative figures have been restated following the adoption of the amendment to FRS 117:</t>
  </si>
  <si>
    <t>Fair Value</t>
  </si>
  <si>
    <t>Reserve</t>
  </si>
  <si>
    <t>RM'000</t>
  </si>
  <si>
    <t>As at 1 October 2010</t>
  </si>
  <si>
    <t>Profit/(loss) for the period</t>
  </si>
  <si>
    <t>ADDITIONAL INFORMATION REQUIRED BY THE BURSA MALAYSIA SECURITIES BERHAD'S LISTING REQUIREMENTS (Cont'd)</t>
  </si>
  <si>
    <t>Equity holders of the Company</t>
  </si>
  <si>
    <t>Income tax</t>
  </si>
  <si>
    <t>Deferred tax</t>
  </si>
  <si>
    <t>The unaudited condensed consolidated statement of changes in equity should be read in conjunction with the audited financial statements for the financial year ended 30 September 2010 and the accompanying explanatory notes attached to the Interim Financial Report.</t>
  </si>
  <si>
    <t>The revised FRS 101 requires Statement of Changes in Equity to include only transaction with owner changes in equity, and all non-owner changes in equity are presented separately in statement of Comprehensive Income, which can be presented as a single statement or two statements. The Group has applied this standard retrospectively and elected to present in two statements. Certain comparative figures have been reclassified to conform with the current period’s presentation. There is no impact in the results of the Group apart from the new presentation as described.</t>
  </si>
  <si>
    <t>(b)</t>
  </si>
  <si>
    <t>Amendments to FRS 117: Leases</t>
  </si>
  <si>
    <t>Current period</t>
  </si>
  <si>
    <t>Adjustment made to the opening balance *</t>
  </si>
  <si>
    <t>arising from differential rates between pioneer and post pioneer rate of 7.5% and 25% respectively</t>
  </si>
  <si>
    <t>*</t>
  </si>
  <si>
    <t>Disclosure of segmental information of the Group by business segment is not presented as the Group is primarily engaged in only one business segment which is the manufacture of rubber hose.</t>
  </si>
  <si>
    <t>ESOS</t>
  </si>
  <si>
    <t>Share options granted</t>
  </si>
  <si>
    <t>There were no changes in estimates of amounts which have a material effect in the current quarter under review.</t>
  </si>
  <si>
    <t>Net cash used in investing activities</t>
  </si>
  <si>
    <t>FRS 101: Presentation of Financial Statements</t>
  </si>
  <si>
    <t>(a)</t>
  </si>
  <si>
    <t>The unaudited condensed consolidated balance sheet should be read in conjunction with the audited financial statements for the financial year ended 30 September 2010 and the accompanying explanatory notes attached to the Interim Financial Report.</t>
  </si>
  <si>
    <t>Total comprehensive income for the period</t>
  </si>
  <si>
    <t>CONDENSED CONSOLIDATED STATEMENT OF COMPREHENSIVE INCOME</t>
  </si>
  <si>
    <t xml:space="preserve">The significant accounting policies adopted are consistent with those of the audited financial statements for the year ended 30 September 2010  except for the adoption of new FRSs, amendments to FRS and Issues Committee (“IC”) Interpretations. The adoption of these new FRSs, amendments to FRS and IC Interpretations do not have material financial impact on the results and the financial position of the Group except for the adopting of the following FRSs :-
</t>
  </si>
  <si>
    <t>Extraordinary and Exceptional Items</t>
  </si>
  <si>
    <t>Profit attributable to shareholders</t>
  </si>
  <si>
    <t>There were no extraordinary and exceptional items of unusual nature affecting assets, liabilities, equity, net income or cash flows of the Group for the current quarter under review.</t>
  </si>
  <si>
    <t>Paid</t>
  </si>
  <si>
    <t>-</t>
  </si>
  <si>
    <t>The deferred tax liabilities arose from accelerated capital allowances over depreciation of qualifying plant and equipment.  The effective tax rate for the period presented above is higher than the statutory tax rate.  This is principally due to the deferred tax adjustment being made to the opening balance arising from the differential rates between pioneer and post pioneer tax rate of 7.5% and 25% respectively.</t>
  </si>
  <si>
    <t>Prior to adoption of the Amendments to FRS 117, leasehold land were treated as operating lease. The considerations paid were classified and presented as prepaid land lease payments in the statement of financial position. With the adoption of Amendments to FRS 117, based on the extent to which risks and rewards incidents to ownership lie, the Group has determine leasehold lands as finance leases to reclassify to property, plant and equipment.</t>
  </si>
  <si>
    <t>The strengthening of Malaysian Ringgit.</t>
  </si>
  <si>
    <t>CONDENSED CONSOLIDATED STATEMENT OF FINANCIAL POSITION</t>
  </si>
  <si>
    <t>Time lag for the revision of our products prices to reflect the recent sharp increase in raw material prices; and</t>
  </si>
  <si>
    <t>NET INCREASE/(DECREASED) IN CASH AND CASH EQUIVALENTS</t>
  </si>
  <si>
    <t>Company Secretary</t>
  </si>
  <si>
    <t>Higher raw material cost compared to the preceding quarter.</t>
  </si>
  <si>
    <t>The strengthening of Malaysian Ringgit;</t>
  </si>
  <si>
    <t>(iii)</t>
  </si>
  <si>
    <t>(iv)</t>
  </si>
  <si>
    <t>The preceding audited financial statements for the financial year ended 30 September 2010 was not subject to any qualification.</t>
  </si>
  <si>
    <t>Single Tier/ Tax Exempt dividend per share (sen)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</si>
</sst>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41">
    <font>
      <sz val="10"/>
      <name val="Arial"/>
      <family val="2"/>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b/>
      <sz val="10"/>
      <color indexed="21"/>
      <name val="Times New Roman"/>
      <family val="1"/>
    </font>
    <font>
      <u val="single"/>
      <sz val="10"/>
      <color indexed="12"/>
      <name val="Arial"/>
      <family val="0"/>
    </font>
    <font>
      <u val="single"/>
      <sz val="10"/>
      <color indexed="61"/>
      <name val="Arial"/>
      <family val="2"/>
    </font>
    <font>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4"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0" fillId="29" borderId="7" applyNumberFormat="0" applyFont="0" applyAlignment="0" applyProtection="0"/>
    <xf numFmtId="0" fontId="38" fillId="24"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0">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93" fontId="2" fillId="0" borderId="0" xfId="42" applyNumberFormat="1" applyFont="1" applyFill="1" applyBorder="1" applyAlignment="1" quotePrefix="1">
      <alignment horizontal="right" vertical="top"/>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14" xfId="42" applyFont="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0" fontId="2" fillId="0" borderId="0" xfId="0" applyFont="1" applyFill="1" applyAlignment="1">
      <alignment horizontal="right" vertical="top"/>
    </xf>
    <xf numFmtId="0" fontId="8" fillId="0" borderId="0" xfId="0" applyFont="1" applyAlignment="1">
      <alignment/>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9" fontId="2" fillId="0" borderId="15" xfId="0" applyNumberFormat="1" applyFont="1" applyFill="1" applyBorder="1" applyAlignment="1">
      <alignment vertical="top"/>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93" fontId="2" fillId="0" borderId="0" xfId="0" applyNumberFormat="1" applyFont="1" applyBorder="1" applyAlignment="1">
      <alignment vertical="top"/>
    </xf>
    <xf numFmtId="2" fontId="2" fillId="0" borderId="14" xfId="0" applyNumberFormat="1" applyFont="1" applyFill="1" applyBorder="1" applyAlignment="1">
      <alignment vertical="top"/>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40" fontId="2" fillId="0" borderId="0" xfId="0" applyNumberFormat="1" applyFont="1" applyBorder="1" applyAlignment="1">
      <alignment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40" fontId="2" fillId="0" borderId="0" xfId="0" applyNumberFormat="1" applyFont="1" applyBorder="1" applyAlignment="1">
      <alignment horizontal="justify" vertical="top"/>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0" applyNumberFormat="1" applyFont="1" applyFill="1" applyAlignment="1">
      <alignment horizontal="right" vertical="top"/>
    </xf>
    <xf numFmtId="0" fontId="2" fillId="0" borderId="0" xfId="0" applyFont="1" applyFill="1" applyAlignment="1">
      <alignment horizontal="justify" vertical="top"/>
    </xf>
    <xf numFmtId="0" fontId="2" fillId="0" borderId="0" xfId="0" applyNumberFormat="1" applyFont="1" applyFill="1" applyAlignment="1">
      <alignment horizontal="left"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2" fillId="0" borderId="0" xfId="0" applyFont="1" applyBorder="1" applyAlignment="1">
      <alignment horizontal="justify" vertical="top"/>
    </xf>
    <xf numFmtId="0" fontId="2" fillId="0" borderId="0" xfId="0" applyFont="1" applyFill="1" applyAlignment="1">
      <alignment horizontal="justify" vertical="justify" wrapText="1"/>
    </xf>
    <xf numFmtId="0" fontId="2" fillId="0" borderId="0" xfId="0" applyFont="1" applyFill="1" applyBorder="1" applyAlignment="1">
      <alignment horizontal="justify" vertical="justify" wrapText="1"/>
    </xf>
    <xf numFmtId="0" fontId="1" fillId="0" borderId="0" xfId="0" applyFont="1" applyBorder="1" applyAlignment="1">
      <alignment horizontal="right" vertical="justify" wrapText="1"/>
    </xf>
    <xf numFmtId="0" fontId="2" fillId="0" borderId="0" xfId="0" applyFont="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wrapText="1"/>
    </xf>
    <xf numFmtId="43" fontId="1" fillId="0" borderId="0" xfId="42" applyFont="1" applyFill="1" applyAlignment="1" quotePrefix="1">
      <alignment horizontal="right" vertical="top"/>
    </xf>
    <xf numFmtId="43" fontId="2" fillId="0" borderId="0" xfId="42" applyFont="1" applyFill="1" applyAlignment="1">
      <alignment horizontal="right" vertical="top"/>
    </xf>
    <xf numFmtId="214" fontId="1" fillId="0" borderId="0" xfId="42" applyNumberFormat="1" applyFont="1" applyFill="1" applyAlignment="1" quotePrefix="1">
      <alignment horizontal="right" vertical="top"/>
    </xf>
    <xf numFmtId="0" fontId="0" fillId="0" borderId="0" xfId="0" applyFont="1" applyFill="1" applyAlignment="1" quotePrefix="1">
      <alignment/>
    </xf>
    <xf numFmtId="0" fontId="0" fillId="0" borderId="0" xfId="0" applyFont="1" applyFill="1" applyAlignment="1">
      <alignment horizontal="justify" vertical="justify" wrapText="1"/>
    </xf>
    <xf numFmtId="0" fontId="0" fillId="0" borderId="0" xfId="0" applyFont="1" applyAlignment="1">
      <alignment/>
    </xf>
    <xf numFmtId="0" fontId="0" fillId="0" borderId="0" xfId="0" applyFont="1" applyAlignment="1">
      <alignment horizontal="justify" vertical="justify" wrapText="1"/>
    </xf>
    <xf numFmtId="4" fontId="0" fillId="0" borderId="0" xfId="0" applyNumberFormat="1" applyFont="1" applyAlignment="1">
      <alignment horizontal="justify" vertical="justify" wrapText="1"/>
    </xf>
    <xf numFmtId="0" fontId="0" fillId="0" borderId="0" xfId="0" applyFont="1" applyBorder="1" applyAlignment="1">
      <alignment horizontal="justify" vertical="justify" wrapText="1"/>
    </xf>
    <xf numFmtId="0" fontId="5" fillId="0" borderId="0" xfId="0" applyFont="1" applyFill="1" applyAlignment="1">
      <alignment vertical="top"/>
    </xf>
    <xf numFmtId="0" fontId="1" fillId="0" borderId="0" xfId="0" applyFont="1" applyFill="1" applyBorder="1" applyAlignment="1">
      <alignment horizontal="justify" vertical="justify" wrapText="1"/>
    </xf>
    <xf numFmtId="0" fontId="2" fillId="0" borderId="0" xfId="0" applyFont="1" applyFill="1" applyBorder="1" applyAlignment="1">
      <alignment horizontal="justify" vertical="top" wrapText="1"/>
    </xf>
    <xf numFmtId="43" fontId="2" fillId="0" borderId="0" xfId="42" applyFont="1" applyBorder="1" applyAlignment="1">
      <alignment vertical="top"/>
    </xf>
    <xf numFmtId="0" fontId="1" fillId="0" borderId="0" xfId="0" applyFont="1" applyFill="1" applyBorder="1" applyAlignment="1">
      <alignment horizontal="justify" vertical="top"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right" wrapText="1"/>
    </xf>
    <xf numFmtId="2" fontId="2" fillId="0" borderId="0" xfId="0" applyNumberFormat="1" applyFont="1" applyAlignment="1">
      <alignment horizontal="left" vertical="top"/>
    </xf>
    <xf numFmtId="3" fontId="2" fillId="0" borderId="0" xfId="0" applyNumberFormat="1" applyFont="1" applyAlignment="1">
      <alignment vertical="top"/>
    </xf>
    <xf numFmtId="0" fontId="2" fillId="0" borderId="0" xfId="0" applyFont="1" applyFill="1" applyAlignment="1" quotePrefix="1">
      <alignment horizontal="justify" vertical="top"/>
    </xf>
    <xf numFmtId="0" fontId="11" fillId="0" borderId="0" xfId="0" applyFont="1" applyFill="1" applyAlignment="1">
      <alignment horizontal="justify" vertical="top"/>
    </xf>
    <xf numFmtId="193" fontId="2" fillId="0" borderId="16" xfId="42" applyNumberFormat="1" applyFont="1" applyFill="1" applyBorder="1" applyAlignment="1">
      <alignment horizontal="right" vertical="top"/>
    </xf>
    <xf numFmtId="193" fontId="2" fillId="0" borderId="17" xfId="42" applyNumberFormat="1" applyFont="1" applyFill="1" applyBorder="1" applyAlignment="1">
      <alignment horizontal="right" vertical="top"/>
    </xf>
    <xf numFmtId="0" fontId="2" fillId="0" borderId="0" xfId="0" applyNumberFormat="1" applyFont="1" applyFill="1" applyAlignment="1">
      <alignment horizontal="justify" vertical="top"/>
    </xf>
    <xf numFmtId="0" fontId="0" fillId="0" borderId="0" xfId="0" applyFont="1" applyAlignment="1">
      <alignment horizontal="justify" vertical="top"/>
    </xf>
    <xf numFmtId="38" fontId="2" fillId="0" borderId="0" xfId="0" applyNumberFormat="1" applyFont="1" applyAlignment="1">
      <alignment horizontal="right" wrapText="1"/>
    </xf>
    <xf numFmtId="38" fontId="2" fillId="0" borderId="11" xfId="0" applyNumberFormat="1" applyFont="1" applyBorder="1" applyAlignment="1">
      <alignment wrapText="1"/>
    </xf>
    <xf numFmtId="41" fontId="2" fillId="0" borderId="0" xfId="0" applyNumberFormat="1" applyFont="1" applyAlignment="1">
      <alignment horizontal="right" wrapText="1"/>
    </xf>
    <xf numFmtId="0" fontId="0" fillId="0" borderId="0" xfId="0" applyFont="1" applyAlignment="1">
      <alignment horizontal="justify" vertical="top" wrapText="1"/>
    </xf>
    <xf numFmtId="193" fontId="2" fillId="0" borderId="11" xfId="42" applyNumberFormat="1" applyFont="1" applyFill="1" applyBorder="1" applyAlignment="1" quotePrefix="1">
      <alignment horizontal="right" vertical="top"/>
    </xf>
    <xf numFmtId="193" fontId="2" fillId="0" borderId="0" xfId="0" applyNumberFormat="1" applyFont="1" applyFill="1" applyAlignment="1">
      <alignment vertical="top"/>
    </xf>
    <xf numFmtId="38" fontId="1" fillId="0" borderId="0" xfId="0" applyNumberFormat="1" applyFont="1" applyBorder="1" applyAlignment="1">
      <alignment horizontal="right" vertical="justify" wrapText="1"/>
    </xf>
    <xf numFmtId="37" fontId="2" fillId="0" borderId="0" xfId="0" applyNumberFormat="1" applyFont="1" applyAlignment="1">
      <alignment vertical="top"/>
    </xf>
    <xf numFmtId="0" fontId="1" fillId="0" borderId="0" xfId="0" applyFont="1" applyAlignment="1" quotePrefix="1">
      <alignment horizontal="right" vertical="top"/>
    </xf>
    <xf numFmtId="38" fontId="2" fillId="0" borderId="12" xfId="0" applyNumberFormat="1" applyFont="1" applyBorder="1" applyAlignment="1">
      <alignment vertical="top"/>
    </xf>
    <xf numFmtId="38" fontId="2" fillId="0" borderId="18" xfId="0" applyNumberFormat="1" applyFont="1" applyBorder="1" applyAlignment="1">
      <alignment vertical="top"/>
    </xf>
    <xf numFmtId="38" fontId="2" fillId="0" borderId="19" xfId="0" applyNumberFormat="1" applyFont="1" applyBorder="1" applyAlignment="1">
      <alignment vertical="top"/>
    </xf>
    <xf numFmtId="38" fontId="2" fillId="0" borderId="20" xfId="0" applyNumberFormat="1" applyFont="1" applyBorder="1" applyAlignment="1">
      <alignment vertical="top"/>
    </xf>
    <xf numFmtId="38" fontId="2" fillId="0" borderId="21" xfId="0" applyNumberFormat="1" applyFont="1" applyBorder="1" applyAlignment="1">
      <alignment vertical="top"/>
    </xf>
    <xf numFmtId="38" fontId="2" fillId="0" borderId="11" xfId="0" applyNumberFormat="1" applyFont="1" applyBorder="1" applyAlignment="1">
      <alignment vertical="top"/>
    </xf>
    <xf numFmtId="193" fontId="2" fillId="0" borderId="11" xfId="0" applyNumberFormat="1" applyFont="1" applyFill="1" applyBorder="1" applyAlignment="1">
      <alignment vertical="top"/>
    </xf>
    <xf numFmtId="38" fontId="2" fillId="0" borderId="0" xfId="42" applyNumberFormat="1" applyFont="1" applyFill="1" applyBorder="1" applyAlignment="1" quotePrefix="1">
      <alignment horizontal="right" vertical="top"/>
    </xf>
    <xf numFmtId="38" fontId="2" fillId="0" borderId="10" xfId="42" applyNumberFormat="1" applyFont="1" applyFill="1" applyBorder="1" applyAlignment="1" quotePrefix="1">
      <alignment horizontal="right" vertical="top"/>
    </xf>
    <xf numFmtId="38" fontId="2" fillId="0" borderId="11" xfId="42" applyNumberFormat="1" applyFont="1" applyFill="1" applyBorder="1" applyAlignment="1" quotePrefix="1">
      <alignment horizontal="right" vertical="top"/>
    </xf>
    <xf numFmtId="38" fontId="2" fillId="0" borderId="11" xfId="0" applyNumberFormat="1" applyFont="1" applyFill="1" applyBorder="1" applyAlignment="1">
      <alignment horizontal="right" vertical="top"/>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wrapText="1"/>
    </xf>
    <xf numFmtId="0" fontId="2" fillId="0" borderId="0" xfId="0" applyFont="1" applyAlignment="1">
      <alignment horizontal="justify" wrapText="1"/>
    </xf>
    <xf numFmtId="0" fontId="1" fillId="0" borderId="0" xfId="0" applyFont="1" applyAlignment="1">
      <alignment wrapText="1"/>
    </xf>
    <xf numFmtId="0" fontId="2" fillId="0" borderId="0" xfId="0" applyFont="1" applyBorder="1" applyAlignment="1">
      <alignment horizontal="justify" vertical="top"/>
    </xf>
    <xf numFmtId="0" fontId="1"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1"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0" fontId="5" fillId="0" borderId="0" xfId="0" applyFont="1" applyAlignment="1">
      <alignment horizontal="justify" vertical="top" wrapText="1"/>
    </xf>
    <xf numFmtId="0" fontId="0"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11" xfId="0" applyFont="1" applyBorder="1" applyAlignment="1">
      <alignment horizontal="justify" vertical="justify" wrapText="1"/>
    </xf>
    <xf numFmtId="0" fontId="2" fillId="0" borderId="0" xfId="0" applyFont="1" applyAlignment="1">
      <alignment horizontal="justify" vertical="justify" wrapText="1"/>
    </xf>
    <xf numFmtId="0" fontId="2" fillId="0" borderId="0" xfId="0" applyFont="1" applyFill="1" applyBorder="1" applyAlignment="1">
      <alignment horizontal="justify" vertical="justify" wrapText="1"/>
    </xf>
    <xf numFmtId="38" fontId="2" fillId="0" borderId="11" xfId="0" applyNumberFormat="1" applyFont="1" applyBorder="1" applyAlignment="1">
      <alignment horizontal="right" vertical="justify" wrapText="1"/>
    </xf>
    <xf numFmtId="0" fontId="0" fillId="0" borderId="11" xfId="0" applyFont="1" applyBorder="1" applyAlignment="1">
      <alignment horizontal="right"/>
    </xf>
    <xf numFmtId="2" fontId="2" fillId="0" borderId="0" xfId="0" applyNumberFormat="1" applyFont="1" applyBorder="1" applyAlignment="1">
      <alignment horizontal="left" vertical="justify" wrapText="1"/>
    </xf>
    <xf numFmtId="0" fontId="0" fillId="0" borderId="0" xfId="0" applyFont="1" applyAlignment="1">
      <alignment horizontal="left" vertical="justify" wrapText="1"/>
    </xf>
    <xf numFmtId="0" fontId="2" fillId="0" borderId="0" xfId="0" applyFont="1" applyAlignment="1">
      <alignment horizontal="justify" vertical="top" wrapText="1"/>
    </xf>
    <xf numFmtId="49" fontId="2" fillId="0" borderId="0" xfId="0" applyNumberFormat="1" applyFont="1" applyFill="1" applyAlignment="1">
      <alignment horizontal="left" vertical="top"/>
    </xf>
    <xf numFmtId="0" fontId="1"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11" fillId="0" borderId="0" xfId="0" applyFont="1" applyFill="1" applyAlignment="1">
      <alignment horizontal="justify" vertical="top"/>
    </xf>
    <xf numFmtId="0" fontId="2" fillId="0" borderId="0" xfId="0" applyFont="1" applyFill="1" applyAlignment="1">
      <alignment horizontal="justify" vertical="justify" wrapText="1"/>
    </xf>
    <xf numFmtId="0" fontId="0" fillId="0" borderId="0" xfId="0" applyFont="1" applyAlignment="1">
      <alignment horizontal="justify" vertical="justify"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Border="1" applyAlignment="1">
      <alignment horizontal="right" vertical="justify" wrapText="1"/>
    </xf>
    <xf numFmtId="0" fontId="2" fillId="0" borderId="0" xfId="0" applyFont="1" applyBorder="1" applyAlignment="1">
      <alignment horizontal="left" vertical="justify" wrapText="1"/>
    </xf>
    <xf numFmtId="2" fontId="2" fillId="0" borderId="0" xfId="0" applyNumberFormat="1" applyFont="1" applyBorder="1" applyAlignment="1">
      <alignment horizontal="justify" vertical="justify" wrapText="1"/>
    </xf>
    <xf numFmtId="2" fontId="1" fillId="0" borderId="0" xfId="0" applyNumberFormat="1" applyFont="1" applyBorder="1" applyAlignment="1">
      <alignment horizontal="left" vertical="justify" wrapText="1"/>
    </xf>
    <xf numFmtId="0" fontId="0" fillId="0" borderId="0" xfId="0" applyAlignment="1">
      <alignment horizontal="left" vertical="justify" wrapText="1"/>
    </xf>
    <xf numFmtId="0" fontId="2"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 fillId="0" borderId="0" xfId="0" applyFont="1" applyFill="1" applyAlignment="1">
      <alignment horizontal="center" vertical="top" wrapText="1"/>
    </xf>
    <xf numFmtId="0" fontId="0"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5:I58"/>
  <sheetViews>
    <sheetView tabSelected="1" zoomScale="150" zoomScaleNormal="150" zoomScaleSheetLayoutView="100" zoomScalePageLayoutView="0" workbookViewId="0" topLeftCell="A39">
      <selection activeCell="A49" sqref="A49"/>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193</v>
      </c>
    </row>
    <row r="6" ht="12.75">
      <c r="A6" s="1"/>
    </row>
    <row r="7" ht="12.75">
      <c r="A7" s="1" t="s">
        <v>301</v>
      </c>
    </row>
    <row r="8" ht="12.75">
      <c r="A8" s="1" t="s">
        <v>79</v>
      </c>
    </row>
    <row r="9" ht="12.75">
      <c r="A9" s="2" t="s">
        <v>198</v>
      </c>
    </row>
    <row r="11" spans="4:8" ht="12.75">
      <c r="D11" s="185" t="s">
        <v>119</v>
      </c>
      <c r="E11" s="185"/>
      <c r="G11" s="185" t="s">
        <v>120</v>
      </c>
      <c r="H11" s="185"/>
    </row>
    <row r="12" spans="4:8" ht="12.75">
      <c r="D12" s="3"/>
      <c r="E12" s="4" t="s">
        <v>109</v>
      </c>
      <c r="F12" s="3"/>
      <c r="G12" s="3"/>
      <c r="H12" s="4"/>
    </row>
    <row r="13" spans="4:8" ht="12.75">
      <c r="D13" s="4" t="s">
        <v>194</v>
      </c>
      <c r="E13" s="4" t="s">
        <v>213</v>
      </c>
      <c r="F13" s="3"/>
      <c r="G13" s="48" t="s">
        <v>80</v>
      </c>
      <c r="H13" s="4" t="str">
        <f>G13</f>
        <v>6 months</v>
      </c>
    </row>
    <row r="14" spans="4:8" ht="12.75">
      <c r="D14" s="4" t="s">
        <v>219</v>
      </c>
      <c r="E14" s="31" t="s">
        <v>110</v>
      </c>
      <c r="F14" s="3"/>
      <c r="G14" s="48" t="s">
        <v>122</v>
      </c>
      <c r="H14" s="4" t="str">
        <f>G14</f>
        <v>Cumulative</v>
      </c>
    </row>
    <row r="15" spans="4:8" ht="12.75">
      <c r="D15" s="5" t="s">
        <v>81</v>
      </c>
      <c r="E15" s="5" t="s">
        <v>82</v>
      </c>
      <c r="F15" s="3"/>
      <c r="G15" s="5" t="str">
        <f>D15</f>
        <v>31 March 2011</v>
      </c>
      <c r="H15" s="5" t="str">
        <f>E15</f>
        <v>31 March 2010</v>
      </c>
    </row>
    <row r="16" spans="3:8" ht="12.75">
      <c r="C16" s="1" t="s">
        <v>59</v>
      </c>
      <c r="D16" s="5" t="s">
        <v>195</v>
      </c>
      <c r="E16" s="5" t="s">
        <v>195</v>
      </c>
      <c r="G16" s="5" t="s">
        <v>195</v>
      </c>
      <c r="H16" s="5" t="s">
        <v>195</v>
      </c>
    </row>
    <row r="18" spans="1:8" ht="12.75">
      <c r="A18" s="2" t="s">
        <v>196</v>
      </c>
      <c r="D18" s="16">
        <v>32336</v>
      </c>
      <c r="E18" s="16">
        <v>22810</v>
      </c>
      <c r="G18" s="16">
        <v>61503</v>
      </c>
      <c r="H18" s="16">
        <v>43148</v>
      </c>
    </row>
    <row r="19" spans="4:8" ht="12.75">
      <c r="D19" s="28"/>
      <c r="E19" s="28"/>
      <c r="F19" s="29"/>
      <c r="G19" s="28"/>
      <c r="H19" s="28"/>
    </row>
    <row r="20" spans="1:8" ht="12.75">
      <c r="A20" s="2" t="s">
        <v>144</v>
      </c>
      <c r="D20" s="16">
        <v>-26572</v>
      </c>
      <c r="E20" s="16">
        <v>-17314</v>
      </c>
      <c r="F20" s="29"/>
      <c r="G20" s="16">
        <v>-48651</v>
      </c>
      <c r="H20" s="16">
        <v>-31524</v>
      </c>
    </row>
    <row r="21" spans="4:8" ht="12.75">
      <c r="D21" s="24"/>
      <c r="E21" s="24"/>
      <c r="F21" s="29"/>
      <c r="G21" s="24"/>
      <c r="H21" s="24"/>
    </row>
    <row r="22" spans="1:8" ht="12.75">
      <c r="A22" s="2" t="s">
        <v>199</v>
      </c>
      <c r="D22" s="16">
        <f>SUM(D18:D21)</f>
        <v>5764</v>
      </c>
      <c r="E22" s="16">
        <f>SUM(E18:E21)</f>
        <v>5496</v>
      </c>
      <c r="F22" s="29"/>
      <c r="G22" s="16">
        <f>SUM(G18:G21)</f>
        <v>12852</v>
      </c>
      <c r="H22" s="16">
        <f>SUM(H18:H21)</f>
        <v>11624</v>
      </c>
    </row>
    <row r="23" spans="4:8" ht="12.75">
      <c r="D23" s="28"/>
      <c r="E23" s="28"/>
      <c r="F23" s="29"/>
      <c r="G23" s="28"/>
      <c r="H23" s="28"/>
    </row>
    <row r="24" spans="1:8" ht="12.75">
      <c r="A24" s="2" t="s">
        <v>186</v>
      </c>
      <c r="D24" s="16">
        <v>575</v>
      </c>
      <c r="E24" s="16">
        <v>3</v>
      </c>
      <c r="F24" s="29"/>
      <c r="G24" s="16">
        <v>1186</v>
      </c>
      <c r="H24" s="16">
        <v>392</v>
      </c>
    </row>
    <row r="25" spans="4:8" ht="12.75">
      <c r="D25" s="28"/>
      <c r="E25" s="28"/>
      <c r="F25" s="29"/>
      <c r="G25" s="28"/>
      <c r="H25" s="28"/>
    </row>
    <row r="26" spans="1:8" ht="12.75">
      <c r="A26" s="2" t="s">
        <v>136</v>
      </c>
      <c r="D26" s="16">
        <v>-879</v>
      </c>
      <c r="E26" s="16">
        <v>-770</v>
      </c>
      <c r="F26" s="29"/>
      <c r="G26" s="16">
        <v>-1544</v>
      </c>
      <c r="H26" s="16">
        <v>-1281</v>
      </c>
    </row>
    <row r="27" spans="4:8" ht="12.75">
      <c r="D27" s="28"/>
      <c r="E27" s="28"/>
      <c r="F27" s="29"/>
      <c r="G27" s="28"/>
      <c r="H27" s="28"/>
    </row>
    <row r="28" spans="1:8" ht="12.75">
      <c r="A28" s="2" t="s">
        <v>200</v>
      </c>
      <c r="D28" s="16">
        <v>-1411</v>
      </c>
      <c r="E28" s="16">
        <v>-1220</v>
      </c>
      <c r="F28" s="29"/>
      <c r="G28" s="16">
        <v>-2486</v>
      </c>
      <c r="H28" s="16">
        <v>-2372</v>
      </c>
    </row>
    <row r="29" spans="4:8" ht="12.75">
      <c r="D29" s="22"/>
      <c r="E29" s="22"/>
      <c r="F29" s="40"/>
      <c r="G29" s="22"/>
      <c r="H29" s="22"/>
    </row>
    <row r="30" spans="1:8" ht="12.75">
      <c r="A30" s="2" t="s">
        <v>140</v>
      </c>
      <c r="D30" s="16">
        <v>-80</v>
      </c>
      <c r="E30" s="16">
        <v>-56</v>
      </c>
      <c r="G30" s="16">
        <v>-111</v>
      </c>
      <c r="H30" s="16">
        <v>-101</v>
      </c>
    </row>
    <row r="31" spans="4:8" ht="12.75">
      <c r="D31" s="11"/>
      <c r="E31" s="11"/>
      <c r="G31" s="11"/>
      <c r="H31" s="11"/>
    </row>
    <row r="32" spans="1:8" ht="12.75" customHeight="1">
      <c r="A32" s="1" t="s">
        <v>141</v>
      </c>
      <c r="D32" s="10">
        <f>SUM(D22:D31)</f>
        <v>3969</v>
      </c>
      <c r="E32" s="10">
        <f>SUM(E22:E31)</f>
        <v>3453</v>
      </c>
      <c r="G32" s="10">
        <f>SUM(G22:G31)</f>
        <v>9897</v>
      </c>
      <c r="H32" s="10">
        <f>SUM(H22:H31)</f>
        <v>8262</v>
      </c>
    </row>
    <row r="33" spans="4:8" ht="12.75">
      <c r="D33" s="10"/>
      <c r="E33" s="10"/>
      <c r="G33" s="10"/>
      <c r="H33" s="10"/>
    </row>
    <row r="34" spans="1:8" ht="12.75">
      <c r="A34" s="2" t="s">
        <v>142</v>
      </c>
      <c r="C34" s="2" t="s">
        <v>177</v>
      </c>
      <c r="D34" s="16">
        <v>-1076</v>
      </c>
      <c r="E34" s="16">
        <v>-275</v>
      </c>
      <c r="G34" s="16">
        <v>-3977</v>
      </c>
      <c r="H34" s="16">
        <v>-694</v>
      </c>
    </row>
    <row r="35" spans="4:8" ht="12.75" customHeight="1">
      <c r="D35" s="11"/>
      <c r="E35" s="11"/>
      <c r="G35" s="11"/>
      <c r="H35" s="11"/>
    </row>
    <row r="36" spans="1:8" ht="12.75">
      <c r="A36" s="1" t="s">
        <v>279</v>
      </c>
      <c r="D36" s="16">
        <f>SUM(D32:D35)</f>
        <v>2893</v>
      </c>
      <c r="E36" s="16">
        <f>SUM(E32:E35)</f>
        <v>3178</v>
      </c>
      <c r="G36" s="16">
        <f>SUM(G32:G35)</f>
        <v>5920</v>
      </c>
      <c r="H36" s="16">
        <f>SUM(H32:H35)</f>
        <v>7568</v>
      </c>
    </row>
    <row r="37" spans="4:8" ht="12.75">
      <c r="D37" s="151"/>
      <c r="E37" s="151"/>
      <c r="F37" s="13"/>
      <c r="G37" s="151"/>
      <c r="H37" s="151"/>
    </row>
    <row r="38" spans="1:8" ht="12.75">
      <c r="A38" s="1" t="s">
        <v>60</v>
      </c>
      <c r="D38" s="9">
        <v>0</v>
      </c>
      <c r="E38" s="9">
        <v>0</v>
      </c>
      <c r="G38" s="9">
        <v>0</v>
      </c>
      <c r="H38" s="9">
        <v>0</v>
      </c>
    </row>
    <row r="39" spans="1:8" ht="12.75">
      <c r="A39" s="1"/>
      <c r="D39" s="9"/>
      <c r="E39" s="9"/>
      <c r="G39" s="9"/>
      <c r="H39" s="9"/>
    </row>
    <row r="40" spans="1:8" ht="13.5" thickBot="1">
      <c r="A40" s="1" t="s">
        <v>300</v>
      </c>
      <c r="D40" s="12">
        <f>SUM(D36:D39)</f>
        <v>2893</v>
      </c>
      <c r="E40" s="12">
        <f>SUM(E36:E39)</f>
        <v>3178</v>
      </c>
      <c r="G40" s="12">
        <f>SUM(G36:G39)</f>
        <v>5920</v>
      </c>
      <c r="H40" s="12">
        <f>SUM(H36:H39)</f>
        <v>7568</v>
      </c>
    </row>
    <row r="41" spans="4:8" ht="12.75">
      <c r="D41" s="9"/>
      <c r="E41" s="9"/>
      <c r="G41" s="9"/>
      <c r="H41" s="9"/>
    </row>
    <row r="42" spans="1:8" ht="12.75">
      <c r="A42" s="1" t="s">
        <v>176</v>
      </c>
      <c r="D42" s="9"/>
      <c r="E42" s="9"/>
      <c r="G42" s="9"/>
      <c r="H42" s="9"/>
    </row>
    <row r="43" spans="1:9" ht="13.5" thickBot="1">
      <c r="A43" s="29" t="s">
        <v>281</v>
      </c>
      <c r="B43" s="29"/>
      <c r="D43" s="66">
        <f>D36</f>
        <v>2893</v>
      </c>
      <c r="E43" s="66">
        <f>E36</f>
        <v>3178</v>
      </c>
      <c r="G43" s="66">
        <f>G36</f>
        <v>5920</v>
      </c>
      <c r="H43" s="66">
        <f>H36</f>
        <v>7568</v>
      </c>
      <c r="I43" s="104"/>
    </row>
    <row r="44" spans="4:8" ht="12.75">
      <c r="D44" s="10"/>
      <c r="E44" s="9"/>
      <c r="H44" s="9"/>
    </row>
    <row r="45" spans="1:8" ht="12.75">
      <c r="A45" s="1" t="s">
        <v>226</v>
      </c>
      <c r="D45" s="85"/>
      <c r="E45" s="9"/>
      <c r="H45" s="9"/>
    </row>
    <row r="46" spans="1:8" ht="12.75">
      <c r="A46" s="2" t="s">
        <v>227</v>
      </c>
      <c r="C46" s="2" t="s">
        <v>28</v>
      </c>
      <c r="D46" s="124">
        <f>Notes!H285</f>
        <v>2.1945594950920153</v>
      </c>
      <c r="E46" s="83">
        <v>2.42</v>
      </c>
      <c r="F46" s="29"/>
      <c r="G46" s="124">
        <f>Notes!I285</f>
        <v>4.490768133752067</v>
      </c>
      <c r="H46" s="83">
        <v>5.77</v>
      </c>
    </row>
    <row r="47" spans="1:8" ht="13.5" thickBot="1">
      <c r="A47" s="2" t="s">
        <v>251</v>
      </c>
      <c r="C47" s="2" t="s">
        <v>29</v>
      </c>
      <c r="D47" s="84">
        <f>Notes!H304</f>
        <v>2.1871267218047388</v>
      </c>
      <c r="E47" s="84">
        <v>2.4</v>
      </c>
      <c r="F47" s="29"/>
      <c r="G47" s="84">
        <f>Notes!I304</f>
        <v>4.475558310779141</v>
      </c>
      <c r="H47" s="84">
        <v>5.72</v>
      </c>
    </row>
    <row r="48" spans="4:8" ht="12.75">
      <c r="D48" s="10"/>
      <c r="E48" s="29"/>
      <c r="H48" s="29"/>
    </row>
    <row r="49" spans="1:8" ht="13.5" thickBot="1">
      <c r="A49" s="1" t="s">
        <v>320</v>
      </c>
      <c r="D49" s="43">
        <v>2.5</v>
      </c>
      <c r="E49" s="82">
        <v>2.5</v>
      </c>
      <c r="G49" s="109">
        <v>5.5</v>
      </c>
      <c r="H49" s="82">
        <v>5.5</v>
      </c>
    </row>
    <row r="50" ht="12.75">
      <c r="D50" s="10"/>
    </row>
    <row r="51" spans="1:8" ht="13.5" thickBot="1">
      <c r="A51" s="1" t="s">
        <v>202</v>
      </c>
      <c r="D51" s="102">
        <v>213</v>
      </c>
      <c r="E51" s="102">
        <v>116</v>
      </c>
      <c r="F51" s="29"/>
      <c r="G51" s="102">
        <v>449</v>
      </c>
      <c r="H51" s="102">
        <v>327</v>
      </c>
    </row>
    <row r="52" spans="1:8" ht="13.5" thickBot="1">
      <c r="A52" s="1" t="s">
        <v>203</v>
      </c>
      <c r="D52" s="103">
        <v>-80</v>
      </c>
      <c r="E52" s="103">
        <v>-56</v>
      </c>
      <c r="F52" s="29"/>
      <c r="G52" s="103">
        <v>-111</v>
      </c>
      <c r="H52" s="103">
        <v>-101</v>
      </c>
    </row>
    <row r="53" spans="4:7" ht="12.75">
      <c r="D53" s="28"/>
      <c r="G53" s="29"/>
    </row>
    <row r="54" spans="1:4" ht="12.75">
      <c r="A54" s="1" t="s">
        <v>178</v>
      </c>
      <c r="D54" s="10"/>
    </row>
    <row r="55" spans="1:8" ht="12.75">
      <c r="A55" s="186" t="s">
        <v>47</v>
      </c>
      <c r="B55" s="186"/>
      <c r="C55" s="186"/>
      <c r="D55" s="186"/>
      <c r="E55" s="186"/>
      <c r="F55" s="186"/>
      <c r="G55" s="186"/>
      <c r="H55" s="186"/>
    </row>
    <row r="56" spans="1:8" ht="32.25" customHeight="1">
      <c r="A56" s="186"/>
      <c r="B56" s="186"/>
      <c r="C56" s="186"/>
      <c r="D56" s="186"/>
      <c r="E56" s="186"/>
      <c r="F56" s="186"/>
      <c r="G56" s="186"/>
      <c r="H56" s="186"/>
    </row>
    <row r="57" spans="1:8" ht="12.75">
      <c r="A57" s="29"/>
      <c r="B57" s="29"/>
      <c r="C57" s="29"/>
      <c r="D57" s="29"/>
      <c r="E57" s="29"/>
      <c r="F57" s="29"/>
      <c r="G57" s="29"/>
      <c r="H57" s="29"/>
    </row>
    <row r="58" spans="1:8" ht="12.75" customHeight="1">
      <c r="A58" s="8"/>
      <c r="B58" s="8"/>
      <c r="C58" s="8"/>
      <c r="D58" s="8"/>
      <c r="E58" s="8"/>
      <c r="F58" s="8"/>
      <c r="G58" s="8"/>
      <c r="H58" s="8"/>
    </row>
  </sheetData>
  <sheetProtection/>
  <mergeCells count="3">
    <mergeCell ref="D11:E11"/>
    <mergeCell ref="G11:H11"/>
    <mergeCell ref="A55:H56"/>
  </mergeCells>
  <printOptions/>
  <pageMargins left="0.44" right="0.25" top="0.26" bottom="0.57" header="0.33" footer="0.28"/>
  <pageSetup firstPageNumber="1" useFirstPageNumber="1" horizontalDpi="300" verticalDpi="300" orientation="portrait" paperSize="9" scale="95"/>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2"/>
  <sheetViews>
    <sheetView zoomScale="150" zoomScaleNormal="150" zoomScalePageLayoutView="0" workbookViewId="0" topLeftCell="A27">
      <selection activeCell="E26" sqref="E26:E27"/>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193</v>
      </c>
      <c r="B5" s="27"/>
      <c r="C5" s="1"/>
    </row>
    <row r="7" spans="1:3" ht="12.75">
      <c r="A7" s="1" t="s">
        <v>311</v>
      </c>
      <c r="C7" s="1"/>
    </row>
    <row r="8" spans="1:3" ht="12.75">
      <c r="A8" s="1" t="s">
        <v>48</v>
      </c>
      <c r="C8" s="1"/>
    </row>
    <row r="9" spans="1:5" ht="12.75">
      <c r="A9" s="2" t="s">
        <v>198</v>
      </c>
      <c r="C9" s="1"/>
      <c r="E9" s="76"/>
    </row>
    <row r="10" spans="3:7" ht="12.75">
      <c r="C10" s="1"/>
      <c r="G10" s="31" t="s">
        <v>4</v>
      </c>
    </row>
    <row r="11" spans="1:7" ht="12.75">
      <c r="A11" s="1"/>
      <c r="C11" s="1"/>
      <c r="E11" s="4" t="s">
        <v>116</v>
      </c>
      <c r="G11" s="4" t="s">
        <v>116</v>
      </c>
    </row>
    <row r="12" spans="4:7" ht="12.75">
      <c r="D12" s="3"/>
      <c r="E12" s="41" t="s">
        <v>49</v>
      </c>
      <c r="F12" s="5"/>
      <c r="G12" s="70" t="s">
        <v>208</v>
      </c>
    </row>
    <row r="13" spans="3:7" ht="12.75">
      <c r="C13" s="47"/>
      <c r="E13" s="5" t="s">
        <v>195</v>
      </c>
      <c r="F13" s="5"/>
      <c r="G13" s="41" t="s">
        <v>195</v>
      </c>
    </row>
    <row r="14" spans="3:7" ht="12.75">
      <c r="C14" s="1"/>
      <c r="E14" s="5"/>
      <c r="F14" s="5"/>
      <c r="G14" s="72"/>
    </row>
    <row r="15" spans="1:7" ht="12.75">
      <c r="A15" s="1" t="s">
        <v>188</v>
      </c>
      <c r="G15" s="42"/>
    </row>
    <row r="16" spans="1:7" ht="12.75">
      <c r="A16" s="1" t="s">
        <v>187</v>
      </c>
      <c r="E16" s="15"/>
      <c r="F16" s="15"/>
      <c r="G16" s="16"/>
    </row>
    <row r="17" spans="1:7" ht="12.75">
      <c r="A17" s="2" t="s">
        <v>156</v>
      </c>
      <c r="E17" s="15">
        <v>29898</v>
      </c>
      <c r="F17" s="15"/>
      <c r="G17" s="15">
        <v>29694</v>
      </c>
    </row>
    <row r="18" spans="1:7" ht="12.75">
      <c r="A18" s="2" t="s">
        <v>123</v>
      </c>
      <c r="E18" s="11">
        <v>10</v>
      </c>
      <c r="F18" s="15"/>
      <c r="G18" s="11">
        <v>10</v>
      </c>
    </row>
    <row r="19" spans="5:7" ht="12.75">
      <c r="E19" s="18">
        <f>SUM(E17:E18)</f>
        <v>29908</v>
      </c>
      <c r="G19" s="18">
        <f>SUM(G17:G18)</f>
        <v>29704</v>
      </c>
    </row>
    <row r="20" spans="1:7" ht="12.75">
      <c r="A20" s="6"/>
      <c r="E20" s="15"/>
      <c r="F20" s="15"/>
      <c r="G20" s="15"/>
    </row>
    <row r="21" spans="1:7" ht="12.75">
      <c r="A21" s="1" t="s">
        <v>189</v>
      </c>
      <c r="E21" s="15"/>
      <c r="F21" s="15"/>
      <c r="G21" s="15"/>
    </row>
    <row r="22" spans="1:7" ht="12.75">
      <c r="A22" s="2" t="s">
        <v>137</v>
      </c>
      <c r="E22" s="15">
        <v>14932</v>
      </c>
      <c r="F22" s="15"/>
      <c r="G22" s="15">
        <v>11337</v>
      </c>
    </row>
    <row r="23" spans="1:7" ht="12.75">
      <c r="A23" s="2" t="s">
        <v>157</v>
      </c>
      <c r="E23" s="15">
        <v>590</v>
      </c>
      <c r="F23" s="15"/>
      <c r="G23" s="15">
        <v>3654</v>
      </c>
    </row>
    <row r="24" spans="1:7" ht="12.75">
      <c r="A24" s="2" t="s">
        <v>215</v>
      </c>
      <c r="D24" s="5"/>
      <c r="E24" s="21">
        <v>741</v>
      </c>
      <c r="F24" s="17"/>
      <c r="G24" s="21">
        <v>896</v>
      </c>
    </row>
    <row r="25" spans="1:7" ht="12.75">
      <c r="A25" s="2" t="s">
        <v>209</v>
      </c>
      <c r="D25" s="5"/>
      <c r="E25" s="21">
        <v>0</v>
      </c>
      <c r="F25" s="17"/>
      <c r="G25" s="21">
        <v>179</v>
      </c>
    </row>
    <row r="26" spans="1:7" ht="12.75">
      <c r="A26" s="2" t="s">
        <v>165</v>
      </c>
      <c r="D26" s="5"/>
      <c r="E26" s="71">
        <v>31497</v>
      </c>
      <c r="F26" s="17"/>
      <c r="G26" s="71">
        <v>28837</v>
      </c>
    </row>
    <row r="27" spans="1:7" ht="12.75">
      <c r="A27" s="2" t="s">
        <v>158</v>
      </c>
      <c r="E27" s="22">
        <v>8468</v>
      </c>
      <c r="F27" s="15"/>
      <c r="G27" s="22">
        <v>11349</v>
      </c>
    </row>
    <row r="28" spans="5:7" ht="12.75">
      <c r="E28" s="18">
        <f>SUM(E22:E27)</f>
        <v>56228</v>
      </c>
      <c r="F28" s="15"/>
      <c r="G28" s="18">
        <f>SUM(G22:G27)</f>
        <v>56252</v>
      </c>
    </row>
    <row r="29" spans="1:7" ht="13.5" thickBot="1">
      <c r="A29" s="1" t="s">
        <v>254</v>
      </c>
      <c r="E29" s="12">
        <f>E19+E28</f>
        <v>86136</v>
      </c>
      <c r="F29" s="15"/>
      <c r="G29" s="12">
        <f>G19+G28</f>
        <v>85956</v>
      </c>
    </row>
    <row r="30" spans="5:7" ht="12.75">
      <c r="E30" s="15"/>
      <c r="F30" s="15"/>
      <c r="G30" s="15"/>
    </row>
    <row r="31" spans="1:7" ht="12.75">
      <c r="A31" s="1" t="s">
        <v>190</v>
      </c>
      <c r="E31" s="15"/>
      <c r="F31" s="15"/>
      <c r="G31" s="15"/>
    </row>
    <row r="32" spans="1:7" ht="12.75">
      <c r="A32" s="1" t="s">
        <v>20</v>
      </c>
      <c r="E32" s="15"/>
      <c r="F32" s="15"/>
      <c r="G32" s="15"/>
    </row>
    <row r="33" spans="1:7" ht="12.75">
      <c r="A33" s="2" t="s">
        <v>98</v>
      </c>
      <c r="E33" s="15">
        <v>65913</v>
      </c>
      <c r="F33" s="15"/>
      <c r="G33" s="15">
        <v>65913</v>
      </c>
    </row>
    <row r="34" spans="1:7" ht="12.75">
      <c r="A34" s="2" t="s">
        <v>204</v>
      </c>
      <c r="E34" s="15">
        <v>1812</v>
      </c>
      <c r="F34" s="15"/>
      <c r="G34" s="15">
        <v>1637</v>
      </c>
    </row>
    <row r="35" spans="1:7" ht="12.75">
      <c r="A35" s="2" t="s">
        <v>84</v>
      </c>
      <c r="E35" s="15">
        <v>311</v>
      </c>
      <c r="F35" s="15"/>
      <c r="G35" s="15">
        <v>418</v>
      </c>
    </row>
    <row r="36" spans="1:7" ht="12.75">
      <c r="A36" s="2" t="s">
        <v>99</v>
      </c>
      <c r="E36" s="15">
        <v>7394</v>
      </c>
      <c r="F36" s="15"/>
      <c r="G36" s="15">
        <v>9383</v>
      </c>
    </row>
    <row r="37" spans="5:7" ht="12.75">
      <c r="E37" s="15"/>
      <c r="F37" s="15"/>
      <c r="G37" s="15"/>
    </row>
    <row r="38" spans="1:7" ht="12.75">
      <c r="A38" s="1" t="s">
        <v>21</v>
      </c>
      <c r="E38" s="18">
        <f>SUM(E33:E37)</f>
        <v>75430</v>
      </c>
      <c r="F38" s="15"/>
      <c r="G38" s="18">
        <f>SUM(G33:G37)</f>
        <v>77351</v>
      </c>
    </row>
    <row r="39" spans="5:7" ht="12.75">
      <c r="E39" s="15"/>
      <c r="F39" s="15"/>
      <c r="G39" s="15"/>
    </row>
    <row r="40" spans="1:7" ht="12.75">
      <c r="A40" s="1" t="s">
        <v>22</v>
      </c>
      <c r="E40" s="15"/>
      <c r="F40" s="15"/>
      <c r="G40" s="15"/>
    </row>
    <row r="41" spans="1:7" ht="12.75">
      <c r="A41" s="2" t="s">
        <v>216</v>
      </c>
      <c r="E41" s="15">
        <v>2710</v>
      </c>
      <c r="F41" s="15"/>
      <c r="G41" s="15">
        <v>785</v>
      </c>
    </row>
    <row r="42" spans="5:7" ht="12.75">
      <c r="E42" s="19"/>
      <c r="F42" s="10"/>
      <c r="G42" s="19"/>
    </row>
    <row r="43" spans="1:7" ht="12.75">
      <c r="A43" s="1" t="s">
        <v>23</v>
      </c>
      <c r="E43" s="15"/>
      <c r="F43" s="15"/>
      <c r="G43" s="15"/>
    </row>
    <row r="44" spans="1:7" ht="12.75">
      <c r="A44" s="2" t="s">
        <v>159</v>
      </c>
      <c r="E44" s="15">
        <v>3950</v>
      </c>
      <c r="F44" s="15"/>
      <c r="G44" s="15">
        <v>4098</v>
      </c>
    </row>
    <row r="45" spans="1:9" ht="12.75">
      <c r="A45" s="2" t="s">
        <v>207</v>
      </c>
      <c r="E45" s="15">
        <v>3058</v>
      </c>
      <c r="F45" s="15"/>
      <c r="G45" s="15">
        <v>3722</v>
      </c>
      <c r="I45" s="104"/>
    </row>
    <row r="46" spans="1:7" ht="12.75">
      <c r="A46" s="2" t="s">
        <v>97</v>
      </c>
      <c r="E46" s="15">
        <v>988</v>
      </c>
      <c r="F46" s="15"/>
      <c r="G46" s="15">
        <v>0</v>
      </c>
    </row>
    <row r="47" spans="5:7" ht="12.75">
      <c r="E47" s="18">
        <f>SUM(E44:E46)</f>
        <v>7996</v>
      </c>
      <c r="F47" s="15"/>
      <c r="G47" s="18">
        <f>SUM(G44:G46)</f>
        <v>7820</v>
      </c>
    </row>
    <row r="48" spans="1:7" ht="12.75">
      <c r="A48" s="2" t="s">
        <v>252</v>
      </c>
      <c r="E48" s="15">
        <f>E41+E47</f>
        <v>10706</v>
      </c>
      <c r="F48" s="15"/>
      <c r="G48" s="15">
        <f>G41+G47</f>
        <v>8605</v>
      </c>
    </row>
    <row r="49" spans="1:7" ht="13.5" thickBot="1">
      <c r="A49" s="1" t="s">
        <v>253</v>
      </c>
      <c r="E49" s="12">
        <f>E38+E48</f>
        <v>86136</v>
      </c>
      <c r="F49" s="15"/>
      <c r="G49" s="12">
        <f>G38+G48</f>
        <v>85956</v>
      </c>
    </row>
    <row r="50" spans="5:7" ht="12.75">
      <c r="E50" s="15"/>
      <c r="F50" s="15"/>
      <c r="G50" s="15"/>
    </row>
    <row r="51" spans="1:7" ht="12.75">
      <c r="A51" s="187" t="s">
        <v>210</v>
      </c>
      <c r="B51" s="187"/>
      <c r="E51" s="10"/>
      <c r="F51" s="10"/>
      <c r="G51" s="10"/>
    </row>
    <row r="52" spans="1:7" ht="16.5" customHeight="1" thickBot="1">
      <c r="A52" s="188"/>
      <c r="B52" s="188"/>
      <c r="E52" s="110">
        <f>E38/(E33*2)</f>
        <v>0.5721936492042541</v>
      </c>
      <c r="F52" s="10"/>
      <c r="G52" s="110">
        <f>G38/(G33*2)</f>
        <v>0.5867658883680003</v>
      </c>
    </row>
    <row r="53" spans="5:7" ht="12.75">
      <c r="E53" s="10"/>
      <c r="F53" s="10"/>
      <c r="G53" s="10"/>
    </row>
    <row r="54" spans="1:7" ht="12.75">
      <c r="A54" s="1" t="s">
        <v>178</v>
      </c>
      <c r="E54" s="10"/>
      <c r="F54" s="10"/>
      <c r="G54" s="10"/>
    </row>
    <row r="55" spans="1:7" ht="12.75">
      <c r="A55" s="186" t="s">
        <v>299</v>
      </c>
      <c r="B55" s="186"/>
      <c r="C55" s="186"/>
      <c r="D55" s="186"/>
      <c r="E55" s="186"/>
      <c r="F55" s="186"/>
      <c r="G55" s="186"/>
    </row>
    <row r="56" spans="1:7" ht="29.25" customHeight="1">
      <c r="A56" s="186"/>
      <c r="B56" s="186"/>
      <c r="C56" s="186"/>
      <c r="D56" s="186"/>
      <c r="E56" s="186"/>
      <c r="F56" s="186"/>
      <c r="G56" s="186"/>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35629921259842523" right="0.35629921259842523" top="0.7200000000000001" bottom="0.74" header="0.5" footer="0.5"/>
  <pageSetup firstPageNumber="2" useFirstPageNumber="1" horizontalDpi="300" verticalDpi="300" orientation="portrait" paperSize="9" scale="95"/>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34"/>
  <sheetViews>
    <sheetView zoomScale="150" zoomScaleNormal="150" zoomScaleSheetLayoutView="100" zoomScalePageLayoutView="0" workbookViewId="0" topLeftCell="A1">
      <selection activeCell="B15" sqref="B15"/>
    </sheetView>
  </sheetViews>
  <sheetFormatPr defaultColWidth="9.140625" defaultRowHeight="12.75"/>
  <cols>
    <col min="1" max="1" width="3.8515625" style="2" customWidth="1"/>
    <col min="2" max="2" width="30.8515625" style="2" customWidth="1"/>
    <col min="3" max="3" width="5.8515625" style="2" customWidth="1"/>
    <col min="4" max="4" width="9.28125" style="2" customWidth="1"/>
    <col min="5" max="6" width="8.28125" style="2" customWidth="1"/>
    <col min="7" max="7" width="8.421875" style="2" customWidth="1"/>
    <col min="8" max="8" width="13.28125" style="2" customWidth="1"/>
    <col min="9" max="9" width="8.7109375" style="2" customWidth="1"/>
    <col min="10" max="16384" width="9.140625" style="2" customWidth="1"/>
  </cols>
  <sheetData>
    <row r="5" spans="1:3" ht="15.75">
      <c r="A5" s="27" t="s">
        <v>193</v>
      </c>
      <c r="B5" s="27"/>
      <c r="C5" s="27"/>
    </row>
    <row r="7" ht="12.75">
      <c r="A7" s="1" t="s">
        <v>206</v>
      </c>
    </row>
    <row r="8" ht="12.75">
      <c r="A8" s="1" t="str">
        <f>'IS'!A8</f>
        <v>For The Second Quarter Ended 31 March 2011</v>
      </c>
    </row>
    <row r="9" ht="12.75">
      <c r="A9" s="2" t="s">
        <v>198</v>
      </c>
    </row>
    <row r="11" spans="4:8" ht="12.75">
      <c r="D11" s="189" t="s">
        <v>217</v>
      </c>
      <c r="E11" s="189"/>
      <c r="F11" s="189"/>
      <c r="G11" s="190"/>
      <c r="H11" s="4" t="s">
        <v>3</v>
      </c>
    </row>
    <row r="12" spans="1:9" ht="12.75">
      <c r="A12" s="1"/>
      <c r="D12" s="4" t="s">
        <v>102</v>
      </c>
      <c r="E12" s="31" t="s">
        <v>255</v>
      </c>
      <c r="F12" s="31" t="s">
        <v>205</v>
      </c>
      <c r="G12" s="31" t="s">
        <v>275</v>
      </c>
      <c r="H12" s="4" t="s">
        <v>101</v>
      </c>
      <c r="I12" s="7"/>
    </row>
    <row r="13" spans="4:9" ht="12.75">
      <c r="D13" s="4" t="s">
        <v>205</v>
      </c>
      <c r="E13" s="31" t="s">
        <v>88</v>
      </c>
      <c r="F13" s="31" t="s">
        <v>85</v>
      </c>
      <c r="G13" s="31" t="s">
        <v>276</v>
      </c>
      <c r="H13" s="4" t="s">
        <v>86</v>
      </c>
      <c r="I13" s="4" t="s">
        <v>100</v>
      </c>
    </row>
    <row r="14" spans="3:9" ht="12.75">
      <c r="C14" s="47"/>
      <c r="D14" s="5" t="s">
        <v>195</v>
      </c>
      <c r="E14" s="5" t="s">
        <v>195</v>
      </c>
      <c r="F14" s="4" t="s">
        <v>195</v>
      </c>
      <c r="G14" s="4" t="s">
        <v>277</v>
      </c>
      <c r="H14" s="5" t="s">
        <v>195</v>
      </c>
      <c r="I14" s="5" t="s">
        <v>195</v>
      </c>
    </row>
    <row r="15" spans="4:9" ht="12.75">
      <c r="D15" s="14"/>
      <c r="E15" s="13"/>
      <c r="F15" s="13"/>
      <c r="H15" s="14"/>
      <c r="I15" s="14"/>
    </row>
    <row r="16" spans="1:9" ht="12.75">
      <c r="A16" s="2" t="s">
        <v>278</v>
      </c>
      <c r="D16" s="73">
        <v>65913</v>
      </c>
      <c r="E16" s="32">
        <v>1637</v>
      </c>
      <c r="F16" s="32">
        <v>418</v>
      </c>
      <c r="G16" s="73">
        <v>0</v>
      </c>
      <c r="H16" s="86">
        <v>9383</v>
      </c>
      <c r="I16" s="73">
        <f>SUM(D16:H16)</f>
        <v>77351</v>
      </c>
    </row>
    <row r="17" spans="4:9" ht="12.75">
      <c r="D17" s="73"/>
      <c r="E17" s="73"/>
      <c r="F17" s="73"/>
      <c r="H17" s="86"/>
      <c r="I17" s="73"/>
    </row>
    <row r="18" spans="1:9" ht="12.75">
      <c r="A18" s="2" t="s">
        <v>293</v>
      </c>
      <c r="H18" s="7"/>
      <c r="I18" s="73"/>
    </row>
    <row r="19" spans="1:9" ht="12.75">
      <c r="A19" s="2" t="s">
        <v>294</v>
      </c>
      <c r="D19" s="73">
        <v>0</v>
      </c>
      <c r="E19" s="73">
        <v>0</v>
      </c>
      <c r="F19" s="73">
        <v>68</v>
      </c>
      <c r="G19" s="73">
        <v>0</v>
      </c>
      <c r="H19" s="86">
        <v>0</v>
      </c>
      <c r="I19" s="73">
        <f>SUM(D19:H19)</f>
        <v>68</v>
      </c>
    </row>
    <row r="20" spans="1:9" ht="12.75">
      <c r="A20" s="2" t="s">
        <v>67</v>
      </c>
      <c r="D20" s="73">
        <v>0</v>
      </c>
      <c r="E20" s="73">
        <v>175</v>
      </c>
      <c r="F20" s="73">
        <v>-175</v>
      </c>
      <c r="G20" s="73">
        <v>0</v>
      </c>
      <c r="H20" s="86">
        <v>0</v>
      </c>
      <c r="I20" s="73">
        <f>SUM(D20:H20)</f>
        <v>0</v>
      </c>
    </row>
    <row r="21" spans="4:9" ht="12.75">
      <c r="D21" s="73"/>
      <c r="E21" s="73"/>
      <c r="F21" s="73"/>
      <c r="G21" s="73"/>
      <c r="H21" s="86"/>
      <c r="I21" s="73"/>
    </row>
    <row r="22" spans="1:9" ht="12.75">
      <c r="A22" s="29" t="s">
        <v>263</v>
      </c>
      <c r="B22" s="29"/>
      <c r="D22" s="74">
        <v>0</v>
      </c>
      <c r="E22" s="74">
        <v>0</v>
      </c>
      <c r="F22" s="74">
        <v>0</v>
      </c>
      <c r="G22" s="73">
        <v>0</v>
      </c>
      <c r="H22" s="87">
        <v>5920</v>
      </c>
      <c r="I22" s="73">
        <f>SUM(D22:H22)</f>
        <v>5920</v>
      </c>
    </row>
    <row r="23" spans="1:9" ht="12.75">
      <c r="A23" s="29"/>
      <c r="B23" s="29"/>
      <c r="D23" s="74"/>
      <c r="E23" s="74"/>
      <c r="F23" s="74"/>
      <c r="G23" s="73"/>
      <c r="H23" s="87"/>
      <c r="I23" s="73"/>
    </row>
    <row r="24" spans="1:9" ht="12.75">
      <c r="A24" s="29" t="s">
        <v>95</v>
      </c>
      <c r="B24" s="29"/>
      <c r="D24" s="74">
        <v>0</v>
      </c>
      <c r="E24" s="74">
        <v>0</v>
      </c>
      <c r="F24" s="74">
        <v>0</v>
      </c>
      <c r="G24" s="73">
        <v>0</v>
      </c>
      <c r="H24" s="87">
        <v>-7909</v>
      </c>
      <c r="I24" s="73">
        <f>SUM(D24:H24)</f>
        <v>-7909</v>
      </c>
    </row>
    <row r="25" spans="4:9" ht="12.75">
      <c r="D25" s="73"/>
      <c r="E25" s="73"/>
      <c r="F25" s="73"/>
      <c r="G25" s="73"/>
      <c r="H25" s="86"/>
      <c r="I25" s="73"/>
    </row>
    <row r="26" spans="1:9" ht="13.5" thickBot="1">
      <c r="A26" s="2" t="s">
        <v>48</v>
      </c>
      <c r="D26" s="75">
        <f>SUM(D16:D25)</f>
        <v>65913</v>
      </c>
      <c r="E26" s="75">
        <f>SUM(E16:E25)</f>
        <v>1812</v>
      </c>
      <c r="F26" s="75">
        <f>SUM(F16:F25)</f>
        <v>311</v>
      </c>
      <c r="G26" s="75">
        <v>0</v>
      </c>
      <c r="H26" s="88">
        <f>SUM(H16:H25)</f>
        <v>7394</v>
      </c>
      <c r="I26" s="75">
        <f>SUM(I16:I25)</f>
        <v>75430</v>
      </c>
    </row>
    <row r="27" spans="4:9" ht="12.75">
      <c r="D27" s="15"/>
      <c r="E27" s="15"/>
      <c r="F27" s="15"/>
      <c r="G27" s="15"/>
      <c r="H27" s="15"/>
      <c r="I27" s="15"/>
    </row>
    <row r="28" spans="8:9" ht="12.75">
      <c r="H28" s="10"/>
      <c r="I28" s="10"/>
    </row>
    <row r="29" spans="8:9" ht="12.75">
      <c r="H29" s="10"/>
      <c r="I29" s="10"/>
    </row>
    <row r="30" spans="1:9" ht="12.75">
      <c r="A30" s="1" t="s">
        <v>178</v>
      </c>
      <c r="H30" s="10"/>
      <c r="I30" s="10"/>
    </row>
    <row r="31" spans="1:9" ht="12.75">
      <c r="A31" s="186" t="s">
        <v>284</v>
      </c>
      <c r="B31" s="186"/>
      <c r="C31" s="186"/>
      <c r="D31" s="186"/>
      <c r="E31" s="186"/>
      <c r="F31" s="186"/>
      <c r="G31" s="186"/>
      <c r="H31" s="186"/>
      <c r="I31" s="186"/>
    </row>
    <row r="32" spans="1:9" ht="12.75">
      <c r="A32" s="186"/>
      <c r="B32" s="186"/>
      <c r="C32" s="186"/>
      <c r="D32" s="186"/>
      <c r="E32" s="186"/>
      <c r="F32" s="186"/>
      <c r="G32" s="186"/>
      <c r="H32" s="186"/>
      <c r="I32" s="186"/>
    </row>
    <row r="33" spans="1:9" ht="15" customHeight="1">
      <c r="A33" s="186"/>
      <c r="B33" s="186"/>
      <c r="C33" s="186"/>
      <c r="D33" s="186"/>
      <c r="E33" s="186"/>
      <c r="F33" s="186"/>
      <c r="G33" s="186"/>
      <c r="H33" s="186"/>
      <c r="I33" s="186"/>
    </row>
    <row r="34" spans="1:9" ht="12.75">
      <c r="A34" s="8"/>
      <c r="B34" s="8"/>
      <c r="C34" s="8"/>
      <c r="D34" s="8"/>
      <c r="E34" s="8"/>
      <c r="F34" s="8"/>
      <c r="G34" s="8"/>
      <c r="H34" s="8"/>
      <c r="I34" s="8"/>
    </row>
  </sheetData>
  <sheetProtection/>
  <mergeCells count="2">
    <mergeCell ref="A31:I33"/>
    <mergeCell ref="D11:G11"/>
  </mergeCells>
  <printOptions/>
  <pageMargins left="0.12188976377952757" right="0.12188976377952757" top="0.7900000000000001" bottom="0.7500000000000001" header="0.51" footer="0.51"/>
  <pageSetup firstPageNumber="3" useFirstPageNumber="1" horizontalDpi="300" verticalDpi="300" orientation="portrait" paperSize="9" scale="95"/>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5"/>
  <sheetViews>
    <sheetView zoomScale="150" zoomScaleNormal="150" zoomScalePageLayoutView="0" workbookViewId="0" topLeftCell="A1">
      <selection activeCell="E27" sqref="E27"/>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193</v>
      </c>
      <c r="B5" s="27"/>
      <c r="C5" s="1"/>
    </row>
    <row r="7" spans="1:3" ht="12.75">
      <c r="A7" s="1" t="s">
        <v>245</v>
      </c>
      <c r="C7" s="1"/>
    </row>
    <row r="8" spans="1:3" ht="12.75">
      <c r="A8" s="1" t="str">
        <f>StmtEquity!A8</f>
        <v>For The Second Quarter Ended 31 March 2011</v>
      </c>
      <c r="C8" s="1"/>
    </row>
    <row r="9" spans="1:3" ht="12.75">
      <c r="A9" s="2" t="s">
        <v>198</v>
      </c>
      <c r="C9" s="1"/>
    </row>
    <row r="10" ht="5.25" customHeight="1">
      <c r="C10" s="1"/>
    </row>
    <row r="11" spans="3:7" ht="12.75">
      <c r="C11" s="1"/>
      <c r="E11" s="63" t="s">
        <v>80</v>
      </c>
      <c r="G11" s="63" t="str">
        <f>E11</f>
        <v>6 months</v>
      </c>
    </row>
    <row r="12" spans="1:7" ht="12.75">
      <c r="A12" s="1"/>
      <c r="C12" s="1"/>
      <c r="E12" s="4" t="s">
        <v>87</v>
      </c>
      <c r="G12" s="4" t="s">
        <v>87</v>
      </c>
    </row>
    <row r="13" spans="4:7" ht="12.75">
      <c r="D13" s="3"/>
      <c r="E13" s="5" t="s">
        <v>50</v>
      </c>
      <c r="F13" s="5"/>
      <c r="G13" s="5" t="s">
        <v>51</v>
      </c>
    </row>
    <row r="14" spans="3:7" ht="12.75">
      <c r="C14" s="31" t="s">
        <v>59</v>
      </c>
      <c r="E14" s="5" t="s">
        <v>195</v>
      </c>
      <c r="F14" s="5"/>
      <c r="G14" s="5" t="s">
        <v>195</v>
      </c>
    </row>
    <row r="15" spans="3:7" ht="12.75">
      <c r="C15" s="1"/>
      <c r="E15" s="5"/>
      <c r="F15" s="5"/>
      <c r="G15" s="5"/>
    </row>
    <row r="16" spans="1:7" ht="12.75">
      <c r="A16" s="20" t="s">
        <v>170</v>
      </c>
      <c r="B16" s="13"/>
      <c r="C16" s="13"/>
      <c r="D16" s="13"/>
      <c r="E16" s="15"/>
      <c r="F16" s="15"/>
      <c r="G16" s="16"/>
    </row>
    <row r="17" spans="1:7" ht="12.75">
      <c r="A17" s="13" t="s">
        <v>141</v>
      </c>
      <c r="B17" s="13"/>
      <c r="C17" s="13"/>
      <c r="D17" s="13"/>
      <c r="E17" s="22">
        <v>9897</v>
      </c>
      <c r="F17" s="15"/>
      <c r="G17" s="22">
        <v>8262</v>
      </c>
    </row>
    <row r="18" spans="1:7" ht="12.75">
      <c r="A18" s="13" t="s">
        <v>246</v>
      </c>
      <c r="B18" s="13"/>
      <c r="C18" s="13"/>
      <c r="D18" s="13"/>
      <c r="E18" s="22"/>
      <c r="F18" s="22"/>
      <c r="G18" s="22"/>
    </row>
    <row r="19" spans="1:7" ht="12.75">
      <c r="A19" s="13"/>
      <c r="B19" s="13" t="s">
        <v>218</v>
      </c>
      <c r="C19" s="13"/>
      <c r="D19" s="13"/>
      <c r="E19" s="22">
        <v>1539</v>
      </c>
      <c r="F19" s="22"/>
      <c r="G19" s="22">
        <v>1662</v>
      </c>
    </row>
    <row r="20" spans="1:7" ht="12.75">
      <c r="A20" s="13"/>
      <c r="B20" s="13" t="s">
        <v>139</v>
      </c>
      <c r="C20" s="13"/>
      <c r="D20" s="13"/>
      <c r="E20" s="22">
        <v>68</v>
      </c>
      <c r="F20" s="22"/>
      <c r="G20" s="22">
        <v>107</v>
      </c>
    </row>
    <row r="21" spans="1:7" ht="12.75">
      <c r="A21" s="13"/>
      <c r="B21" s="13" t="s">
        <v>166</v>
      </c>
      <c r="C21" s="13"/>
      <c r="D21" s="13"/>
      <c r="E21" s="22">
        <v>-733</v>
      </c>
      <c r="F21" s="22"/>
      <c r="G21" s="22">
        <v>-58</v>
      </c>
    </row>
    <row r="22" spans="1:7" ht="12.75">
      <c r="A22" s="13"/>
      <c r="B22" s="13" t="s">
        <v>247</v>
      </c>
      <c r="C22" s="13"/>
      <c r="D22" s="13"/>
      <c r="E22" s="22">
        <v>111</v>
      </c>
      <c r="F22" s="22"/>
      <c r="G22" s="22">
        <v>101</v>
      </c>
    </row>
    <row r="23" spans="1:7" ht="12.75">
      <c r="A23" s="20"/>
      <c r="B23" s="2" t="s">
        <v>171</v>
      </c>
      <c r="C23" s="13"/>
      <c r="D23" s="13"/>
      <c r="E23" s="24">
        <v>-449</v>
      </c>
      <c r="F23" s="22"/>
      <c r="G23" s="24">
        <v>-327</v>
      </c>
    </row>
    <row r="24" spans="1:7" ht="12.75">
      <c r="A24" s="13" t="s">
        <v>162</v>
      </c>
      <c r="B24" s="13"/>
      <c r="C24" s="13"/>
      <c r="D24" s="13"/>
      <c r="E24" s="22">
        <f>SUM(E17:E23)</f>
        <v>10433</v>
      </c>
      <c r="F24" s="22"/>
      <c r="G24" s="22">
        <f>SUM(G17:G23)</f>
        <v>9747</v>
      </c>
    </row>
    <row r="25" spans="1:7" ht="12.75">
      <c r="A25" s="13"/>
      <c r="B25" s="13" t="s">
        <v>137</v>
      </c>
      <c r="C25" s="13"/>
      <c r="D25" s="13"/>
      <c r="E25" s="23">
        <v>-3594</v>
      </c>
      <c r="F25" s="22"/>
      <c r="G25" s="23">
        <v>-1608</v>
      </c>
    </row>
    <row r="26" spans="1:7" ht="12.75">
      <c r="A26" s="13"/>
      <c r="B26" s="13" t="s">
        <v>241</v>
      </c>
      <c r="C26" s="13"/>
      <c r="D26" s="13"/>
      <c r="E26" s="23">
        <v>3952</v>
      </c>
      <c r="F26" s="22"/>
      <c r="G26" s="23">
        <v>-1254</v>
      </c>
    </row>
    <row r="27" spans="1:7" ht="12.75">
      <c r="A27" s="13"/>
      <c r="B27" s="13" t="s">
        <v>242</v>
      </c>
      <c r="C27" s="13"/>
      <c r="D27" s="14"/>
      <c r="E27" s="25">
        <v>-813</v>
      </c>
      <c r="F27" s="26"/>
      <c r="G27" s="25">
        <v>1083</v>
      </c>
    </row>
    <row r="28" spans="1:7" ht="12.75">
      <c r="A28" s="13" t="s">
        <v>134</v>
      </c>
      <c r="B28" s="13"/>
      <c r="C28" s="13"/>
      <c r="D28" s="13"/>
      <c r="E28" s="23">
        <f>SUM(E24:E27)</f>
        <v>9978</v>
      </c>
      <c r="F28" s="22"/>
      <c r="G28" s="23">
        <f>SUM(G24:G27)</f>
        <v>7968</v>
      </c>
    </row>
    <row r="29" spans="1:7" ht="12.75">
      <c r="A29" s="13"/>
      <c r="B29" s="13" t="s">
        <v>243</v>
      </c>
      <c r="C29" s="13"/>
      <c r="D29" s="13"/>
      <c r="E29" s="23">
        <v>-884</v>
      </c>
      <c r="F29" s="22"/>
      <c r="G29" s="23">
        <v>-605</v>
      </c>
    </row>
    <row r="30" spans="2:7" ht="12.75">
      <c r="B30" s="13" t="s">
        <v>244</v>
      </c>
      <c r="C30" s="13"/>
      <c r="D30" s="13"/>
      <c r="E30" s="23">
        <v>-111</v>
      </c>
      <c r="F30" s="22"/>
      <c r="G30" s="23">
        <v>-101</v>
      </c>
    </row>
    <row r="31" spans="2:7" ht="12.75">
      <c r="B31" s="2" t="s">
        <v>173</v>
      </c>
      <c r="C31" s="13"/>
      <c r="D31" s="13"/>
      <c r="E31" s="23">
        <v>449</v>
      </c>
      <c r="F31" s="22"/>
      <c r="G31" s="23">
        <v>327</v>
      </c>
    </row>
    <row r="32" spans="1:7" ht="12.75">
      <c r="A32" s="13" t="s">
        <v>135</v>
      </c>
      <c r="B32" s="13"/>
      <c r="C32" s="13"/>
      <c r="D32" s="13"/>
      <c r="E32" s="45">
        <f>SUM(E28:E31)</f>
        <v>9432</v>
      </c>
      <c r="F32" s="22"/>
      <c r="G32" s="45">
        <f>SUM(G28:G31)</f>
        <v>7589</v>
      </c>
    </row>
    <row r="33" spans="1:7" ht="12.75">
      <c r="A33" s="20"/>
      <c r="B33" s="13"/>
      <c r="C33" s="13"/>
      <c r="D33" s="13"/>
      <c r="E33" s="22"/>
      <c r="F33" s="22"/>
      <c r="G33" s="22"/>
    </row>
    <row r="34" spans="1:7" ht="12.75">
      <c r="A34" s="20" t="s">
        <v>169</v>
      </c>
      <c r="B34" s="13"/>
      <c r="C34" s="13"/>
      <c r="D34" s="13"/>
      <c r="E34" s="22"/>
      <c r="F34" s="22"/>
      <c r="G34" s="22"/>
    </row>
    <row r="35" spans="1:7" ht="12.75">
      <c r="A35" s="20"/>
      <c r="B35" s="13" t="s">
        <v>5</v>
      </c>
      <c r="C35" s="13"/>
      <c r="D35" s="13"/>
      <c r="E35" s="22">
        <v>0</v>
      </c>
      <c r="F35" s="22"/>
      <c r="G35" s="22">
        <v>0</v>
      </c>
    </row>
    <row r="36" spans="2:7" ht="12.75">
      <c r="B36" s="13" t="s">
        <v>172</v>
      </c>
      <c r="C36" s="13"/>
      <c r="D36" s="13"/>
      <c r="E36" s="23">
        <v>-1743</v>
      </c>
      <c r="F36" s="22"/>
      <c r="G36" s="23">
        <v>-202</v>
      </c>
    </row>
    <row r="37" spans="1:7" ht="12.75">
      <c r="A37" s="13" t="s">
        <v>296</v>
      </c>
      <c r="B37" s="13"/>
      <c r="C37" s="13"/>
      <c r="D37" s="13"/>
      <c r="E37" s="45">
        <f>SUM(E35:E36)</f>
        <v>-1743</v>
      </c>
      <c r="F37" s="22"/>
      <c r="G37" s="45">
        <f>SUM(G35:G36)</f>
        <v>-202</v>
      </c>
    </row>
    <row r="38" spans="1:7" ht="12.75">
      <c r="A38" s="13"/>
      <c r="B38" s="13"/>
      <c r="C38" s="13"/>
      <c r="D38" s="13"/>
      <c r="E38" s="23"/>
      <c r="F38" s="22"/>
      <c r="G38" s="23"/>
    </row>
    <row r="39" spans="1:7" ht="12.75">
      <c r="A39" s="20" t="s">
        <v>89</v>
      </c>
      <c r="B39" s="13"/>
      <c r="C39" s="13"/>
      <c r="D39" s="13"/>
      <c r="E39" s="23"/>
      <c r="F39" s="22"/>
      <c r="G39" s="23"/>
    </row>
    <row r="40" spans="1:7" ht="12.75">
      <c r="A40" s="20"/>
      <c r="B40" s="13" t="s">
        <v>181</v>
      </c>
      <c r="C40" s="13"/>
      <c r="D40" s="13"/>
      <c r="E40" s="23">
        <v>-7909</v>
      </c>
      <c r="F40" s="22"/>
      <c r="G40" s="23">
        <v>-7859</v>
      </c>
    </row>
    <row r="41" spans="1:7" ht="12.75">
      <c r="A41" s="20"/>
      <c r="B41" s="13" t="s">
        <v>52</v>
      </c>
      <c r="C41" s="13"/>
      <c r="D41" s="13"/>
      <c r="E41" s="23"/>
      <c r="F41" s="22"/>
      <c r="G41" s="23"/>
    </row>
    <row r="42" spans="2:7" ht="12.75">
      <c r="B42" s="2" t="s">
        <v>53</v>
      </c>
      <c r="E42" s="23"/>
      <c r="G42" s="2">
        <v>560</v>
      </c>
    </row>
    <row r="43" spans="1:7" ht="12.75">
      <c r="A43" s="13" t="s">
        <v>94</v>
      </c>
      <c r="B43" s="13"/>
      <c r="C43" s="13"/>
      <c r="D43" s="13"/>
      <c r="E43" s="45">
        <f>SUM(E40:E40)</f>
        <v>-7909</v>
      </c>
      <c r="F43" s="22"/>
      <c r="G43" s="45">
        <f>SUM(G40:G42)</f>
        <v>-7299</v>
      </c>
    </row>
    <row r="44" spans="1:6" ht="12.75">
      <c r="A44" s="13"/>
      <c r="B44" s="13"/>
      <c r="C44" s="13"/>
      <c r="D44" s="13"/>
      <c r="E44" s="23"/>
      <c r="F44" s="22"/>
    </row>
    <row r="45" spans="1:7" ht="12.75">
      <c r="A45" s="20" t="s">
        <v>313</v>
      </c>
      <c r="B45" s="13"/>
      <c r="C45" s="13"/>
      <c r="D45" s="13"/>
      <c r="E45" s="23">
        <f>E37+E32+E43</f>
        <v>-220</v>
      </c>
      <c r="F45" s="22"/>
      <c r="G45" s="23">
        <f>G37+G32+G43</f>
        <v>88</v>
      </c>
    </row>
    <row r="46" spans="1:7" ht="12.75" customHeight="1">
      <c r="A46" s="13" t="s">
        <v>235</v>
      </c>
      <c r="B46" s="13"/>
      <c r="C46" s="13"/>
      <c r="D46" s="13"/>
      <c r="E46" s="23"/>
      <c r="F46" s="22"/>
      <c r="G46" s="23"/>
    </row>
    <row r="47" spans="1:7" ht="12.75">
      <c r="A47" s="20" t="s">
        <v>133</v>
      </c>
      <c r="B47" s="13"/>
      <c r="C47" s="13"/>
      <c r="D47" s="13"/>
      <c r="E47" s="67">
        <v>40185</v>
      </c>
      <c r="F47" s="22"/>
      <c r="G47" s="67">
        <v>42241</v>
      </c>
    </row>
    <row r="48" spans="1:6" ht="6" customHeight="1">
      <c r="A48" s="13"/>
      <c r="B48" s="13"/>
      <c r="C48" s="13"/>
      <c r="D48" s="13"/>
      <c r="E48" s="23"/>
      <c r="F48" s="22"/>
    </row>
    <row r="49" spans="1:7" ht="13.5" thickBot="1">
      <c r="A49" s="20" t="s">
        <v>2</v>
      </c>
      <c r="B49" s="13"/>
      <c r="C49" s="69" t="s">
        <v>175</v>
      </c>
      <c r="D49" s="13"/>
      <c r="E49" s="34">
        <f>SUM(E45:E48)</f>
        <v>39965</v>
      </c>
      <c r="F49" s="22"/>
      <c r="G49" s="34">
        <f>SUM(G45:G47)</f>
        <v>42329</v>
      </c>
    </row>
    <row r="50" spans="2:4" ht="12.75">
      <c r="B50" s="20"/>
      <c r="D50" s="13"/>
    </row>
    <row r="51" spans="1:7" ht="14.25" customHeight="1">
      <c r="A51" s="1" t="s">
        <v>178</v>
      </c>
      <c r="E51" s="10"/>
      <c r="F51" s="10"/>
      <c r="G51" s="10"/>
    </row>
    <row r="52" spans="1:7" ht="12.75">
      <c r="A52" s="186" t="s">
        <v>47</v>
      </c>
      <c r="B52" s="186"/>
      <c r="C52" s="186"/>
      <c r="D52" s="186"/>
      <c r="E52" s="186"/>
      <c r="F52" s="186"/>
      <c r="G52" s="186"/>
    </row>
    <row r="53" spans="1:7" ht="26.25" customHeight="1">
      <c r="A53" s="186"/>
      <c r="B53" s="186"/>
      <c r="C53" s="186"/>
      <c r="D53" s="186"/>
      <c r="E53" s="186"/>
      <c r="F53" s="186"/>
      <c r="G53" s="186"/>
    </row>
    <row r="55" spans="1:8" ht="12.75">
      <c r="A55" s="191"/>
      <c r="B55" s="191"/>
      <c r="C55" s="191"/>
      <c r="D55" s="191"/>
      <c r="E55" s="191"/>
      <c r="F55" s="191"/>
      <c r="G55" s="191"/>
      <c r="H55" s="8"/>
    </row>
  </sheetData>
  <sheetProtection/>
  <mergeCells count="2">
    <mergeCell ref="A55:G55"/>
    <mergeCell ref="A52:G53"/>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M320"/>
  <sheetViews>
    <sheetView zoomScale="150" zoomScaleNormal="150" zoomScaleSheetLayoutView="100" zoomScalePageLayoutView="0" workbookViewId="0" topLeftCell="A52">
      <selection activeCell="B23" sqref="B23:I23"/>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2.00390625" style="2" customWidth="1"/>
    <col min="7" max="7" width="11.421875" style="2" customWidth="1"/>
    <col min="8" max="8" width="12.8515625" style="2" customWidth="1"/>
    <col min="9" max="9" width="15.28125" style="2" customWidth="1"/>
    <col min="10" max="16384" width="9.140625" style="2" customWidth="1"/>
  </cols>
  <sheetData>
    <row r="5" spans="1:5" ht="12.75">
      <c r="A5" s="1" t="s">
        <v>220</v>
      </c>
      <c r="B5" s="1"/>
      <c r="E5" s="1"/>
    </row>
    <row r="7" spans="1:5" ht="12.75">
      <c r="A7" s="1" t="s">
        <v>92</v>
      </c>
      <c r="E7" s="1"/>
    </row>
    <row r="8" spans="1:5" ht="12.75">
      <c r="A8" s="1" t="str">
        <f>Cashflow!A8</f>
        <v>For The Second Quarter Ended 31 March 2011</v>
      </c>
      <c r="E8" s="1"/>
    </row>
    <row r="9" ht="6.75" customHeight="1">
      <c r="E9" s="1"/>
    </row>
    <row r="10" spans="1:9" ht="12.75">
      <c r="A10" s="51"/>
      <c r="B10" s="51"/>
      <c r="C10" s="51"/>
      <c r="D10" s="51"/>
      <c r="E10" s="52"/>
      <c r="F10" s="51"/>
      <c r="G10" s="51"/>
      <c r="H10" s="51"/>
      <c r="I10" s="51"/>
    </row>
    <row r="11" spans="1:9" ht="14.25" customHeight="1">
      <c r="A11" s="78" t="s">
        <v>264</v>
      </c>
      <c r="B11" s="78"/>
      <c r="C11" s="78"/>
      <c r="D11" s="78"/>
      <c r="E11" s="53"/>
      <c r="F11" s="50"/>
      <c r="G11" s="50"/>
      <c r="H11" s="50"/>
      <c r="I11" s="50"/>
    </row>
    <row r="12" spans="1:9" ht="12.75">
      <c r="A12" s="13"/>
      <c r="B12" s="13"/>
      <c r="C12" s="13"/>
      <c r="D12" s="13"/>
      <c r="E12" s="20"/>
      <c r="F12" s="13"/>
      <c r="G12" s="30"/>
      <c r="H12" s="13"/>
      <c r="I12" s="30"/>
    </row>
    <row r="13" spans="1:9" ht="15.75" customHeight="1">
      <c r="A13" s="54" t="s">
        <v>221</v>
      </c>
      <c r="B13" s="20" t="s">
        <v>222</v>
      </c>
      <c r="C13" s="20"/>
      <c r="D13" s="20"/>
      <c r="E13" s="20"/>
      <c r="F13" s="13"/>
      <c r="G13" s="30"/>
      <c r="H13" s="13"/>
      <c r="I13" s="30"/>
    </row>
    <row r="14" spans="1:9" ht="3.75" customHeight="1" hidden="1">
      <c r="A14" s="54"/>
      <c r="B14" s="20"/>
      <c r="C14" s="20"/>
      <c r="D14" s="20"/>
      <c r="E14" s="20"/>
      <c r="F14" s="13"/>
      <c r="G14" s="30"/>
      <c r="H14" s="13"/>
      <c r="I14" s="30"/>
    </row>
    <row r="15" spans="1:9" s="29" customFormat="1" ht="12.75" customHeight="1">
      <c r="A15" s="35"/>
      <c r="B15" s="199" t="s">
        <v>236</v>
      </c>
      <c r="C15" s="199"/>
      <c r="D15" s="199"/>
      <c r="E15" s="199"/>
      <c r="F15" s="199"/>
      <c r="G15" s="199"/>
      <c r="H15" s="199"/>
      <c r="I15" s="199"/>
    </row>
    <row r="16" spans="1:9" s="29" customFormat="1" ht="12.75">
      <c r="A16" s="35"/>
      <c r="B16" s="199"/>
      <c r="C16" s="199"/>
      <c r="D16" s="199"/>
      <c r="E16" s="199"/>
      <c r="F16" s="199"/>
      <c r="G16" s="199"/>
      <c r="H16" s="199"/>
      <c r="I16" s="199"/>
    </row>
    <row r="17" spans="1:9" s="29" customFormat="1" ht="12.75">
      <c r="A17" s="35"/>
      <c r="B17" s="199"/>
      <c r="C17" s="199"/>
      <c r="D17" s="199"/>
      <c r="E17" s="199"/>
      <c r="F17" s="199"/>
      <c r="G17" s="199"/>
      <c r="H17" s="199"/>
      <c r="I17" s="199"/>
    </row>
    <row r="18" spans="1:9" s="29" customFormat="1" ht="12.75">
      <c r="A18" s="35"/>
      <c r="B18" s="199"/>
      <c r="C18" s="199"/>
      <c r="D18" s="199"/>
      <c r="E18" s="199"/>
      <c r="F18" s="199"/>
      <c r="G18" s="199"/>
      <c r="H18" s="199"/>
      <c r="I18" s="199"/>
    </row>
    <row r="19" spans="1:9" s="29" customFormat="1" ht="12.75">
      <c r="A19" s="35"/>
      <c r="B19" s="199"/>
      <c r="C19" s="199"/>
      <c r="D19" s="199"/>
      <c r="E19" s="199"/>
      <c r="F19" s="199"/>
      <c r="G19" s="199"/>
      <c r="H19" s="199"/>
      <c r="I19" s="199"/>
    </row>
    <row r="20" spans="1:9" s="29" customFormat="1" ht="12.75">
      <c r="A20" s="35"/>
      <c r="B20" s="199"/>
      <c r="C20" s="199"/>
      <c r="D20" s="199"/>
      <c r="E20" s="199"/>
      <c r="F20" s="199"/>
      <c r="G20" s="199"/>
      <c r="H20" s="199"/>
      <c r="I20" s="199"/>
    </row>
    <row r="21" spans="1:11" s="29" customFormat="1" ht="28.5" customHeight="1">
      <c r="A21" s="40"/>
      <c r="B21" s="199"/>
      <c r="C21" s="199"/>
      <c r="D21" s="199"/>
      <c r="E21" s="199"/>
      <c r="F21" s="199"/>
      <c r="G21" s="199"/>
      <c r="H21" s="199"/>
      <c r="I21" s="199"/>
      <c r="K21" s="29" t="s">
        <v>14</v>
      </c>
    </row>
    <row r="22" spans="1:9" s="29" customFormat="1" ht="12" customHeight="1">
      <c r="A22" s="40"/>
      <c r="B22" s="150"/>
      <c r="C22" s="150"/>
      <c r="D22" s="150"/>
      <c r="E22" s="150"/>
      <c r="F22" s="150"/>
      <c r="G22" s="150"/>
      <c r="H22" s="150"/>
      <c r="I22" s="150"/>
    </row>
    <row r="23" spans="1:9" s="29" customFormat="1" ht="12" customHeight="1">
      <c r="A23" s="40"/>
      <c r="B23" s="198" t="s">
        <v>237</v>
      </c>
      <c r="C23" s="198"/>
      <c r="D23" s="198"/>
      <c r="E23" s="198"/>
      <c r="F23" s="198"/>
      <c r="G23" s="198"/>
      <c r="H23" s="198"/>
      <c r="I23" s="198"/>
    </row>
    <row r="24" spans="1:9" s="29" customFormat="1" ht="12" customHeight="1">
      <c r="A24" s="40"/>
      <c r="B24" s="152"/>
      <c r="C24" s="152"/>
      <c r="D24" s="152"/>
      <c r="E24" s="152"/>
      <c r="F24" s="152"/>
      <c r="G24" s="152"/>
      <c r="H24" s="152"/>
      <c r="I24" s="152"/>
    </row>
    <row r="25" spans="1:9" s="29" customFormat="1" ht="51.75" customHeight="1">
      <c r="A25" s="40"/>
      <c r="B25" s="199" t="s">
        <v>302</v>
      </c>
      <c r="C25" s="198"/>
      <c r="D25" s="198"/>
      <c r="E25" s="198"/>
      <c r="F25" s="198"/>
      <c r="G25" s="198"/>
      <c r="H25" s="198"/>
      <c r="I25" s="198"/>
    </row>
    <row r="26" spans="1:9" ht="12" customHeight="1">
      <c r="A26" s="13"/>
      <c r="B26" s="200"/>
      <c r="C26" s="201"/>
      <c r="D26" s="201"/>
      <c r="E26" s="201"/>
      <c r="F26" s="201"/>
      <c r="G26" s="201"/>
      <c r="H26" s="201"/>
      <c r="I26" s="201"/>
    </row>
    <row r="27" spans="1:9" ht="12" customHeight="1">
      <c r="A27" s="13"/>
      <c r="B27" s="153" t="s">
        <v>298</v>
      </c>
      <c r="C27" s="202" t="s">
        <v>297</v>
      </c>
      <c r="D27" s="202"/>
      <c r="E27" s="202"/>
      <c r="F27" s="202"/>
      <c r="G27" s="202"/>
      <c r="H27" s="202"/>
      <c r="I27" s="202"/>
    </row>
    <row r="28" spans="1:9" ht="12" customHeight="1">
      <c r="A28" s="13"/>
      <c r="B28" s="153"/>
      <c r="C28" s="155"/>
      <c r="D28" s="155"/>
      <c r="E28" s="155"/>
      <c r="F28" s="155"/>
      <c r="G28" s="155"/>
      <c r="H28" s="155"/>
      <c r="I28" s="155"/>
    </row>
    <row r="29" spans="1:9" ht="61.5" customHeight="1">
      <c r="A29" s="13"/>
      <c r="B29" s="153"/>
      <c r="C29" s="195" t="s">
        <v>285</v>
      </c>
      <c r="D29" s="195"/>
      <c r="E29" s="195"/>
      <c r="F29" s="195"/>
      <c r="G29" s="195"/>
      <c r="H29" s="195"/>
      <c r="I29" s="195"/>
    </row>
    <row r="30" spans="1:9" ht="12" customHeight="1">
      <c r="A30" s="13"/>
      <c r="B30" s="153"/>
      <c r="C30" s="155"/>
      <c r="D30" s="155"/>
      <c r="E30" s="155"/>
      <c r="F30" s="155"/>
      <c r="G30" s="155"/>
      <c r="H30" s="155"/>
      <c r="I30" s="155"/>
    </row>
    <row r="31" spans="1:9" ht="12" customHeight="1">
      <c r="A31" s="13"/>
      <c r="B31" s="153" t="s">
        <v>286</v>
      </c>
      <c r="C31" s="194" t="s">
        <v>287</v>
      </c>
      <c r="D31" s="194"/>
      <c r="E31" s="194"/>
      <c r="F31" s="194"/>
      <c r="G31" s="194"/>
      <c r="H31" s="194"/>
      <c r="I31" s="194"/>
    </row>
    <row r="32" spans="1:9" ht="12" customHeight="1">
      <c r="A32" s="13"/>
      <c r="B32" s="153"/>
      <c r="C32" s="155"/>
      <c r="D32" s="155"/>
      <c r="E32" s="155"/>
      <c r="F32" s="155"/>
      <c r="G32" s="155"/>
      <c r="H32" s="155"/>
      <c r="I32" s="155"/>
    </row>
    <row r="33" spans="1:9" ht="51" customHeight="1">
      <c r="A33" s="13"/>
      <c r="B33" s="153"/>
      <c r="C33" s="195" t="s">
        <v>309</v>
      </c>
      <c r="D33" s="195"/>
      <c r="E33" s="195"/>
      <c r="F33" s="195"/>
      <c r="G33" s="195"/>
      <c r="H33" s="195"/>
      <c r="I33" s="195"/>
    </row>
    <row r="34" spans="1:9" ht="12" customHeight="1">
      <c r="A34" s="13"/>
      <c r="B34" s="153"/>
      <c r="C34" s="155"/>
      <c r="D34" s="155"/>
      <c r="E34" s="155"/>
      <c r="F34" s="155"/>
      <c r="G34" s="155"/>
      <c r="H34" s="155"/>
      <c r="I34" s="155"/>
    </row>
    <row r="35" spans="1:9" ht="15.75" customHeight="1">
      <c r="A35" s="13"/>
      <c r="B35" s="153"/>
      <c r="C35" s="194" t="s">
        <v>274</v>
      </c>
      <c r="D35" s="194"/>
      <c r="E35" s="194"/>
      <c r="F35" s="194"/>
      <c r="G35" s="194"/>
      <c r="H35" s="194"/>
      <c r="I35" s="194"/>
    </row>
    <row r="36" spans="1:9" ht="12.75" customHeight="1">
      <c r="A36" s="13"/>
      <c r="B36" s="153"/>
      <c r="C36" s="138"/>
      <c r="D36" s="138"/>
      <c r="E36" s="138"/>
      <c r="F36" s="138"/>
      <c r="H36" s="156" t="s">
        <v>268</v>
      </c>
      <c r="I36" s="156" t="s">
        <v>266</v>
      </c>
    </row>
    <row r="37" spans="1:9" ht="12.75" customHeight="1">
      <c r="A37" s="13"/>
      <c r="B37" s="153"/>
      <c r="C37" s="138"/>
      <c r="D37" s="138"/>
      <c r="E37" s="138"/>
      <c r="F37" s="138"/>
      <c r="H37" s="156" t="s">
        <v>269</v>
      </c>
      <c r="I37" s="156" t="s">
        <v>267</v>
      </c>
    </row>
    <row r="38" spans="1:9" ht="12" customHeight="1">
      <c r="A38" s="13"/>
      <c r="B38" s="153"/>
      <c r="C38" s="196" t="s">
        <v>271</v>
      </c>
      <c r="D38" s="196"/>
      <c r="E38" s="138"/>
      <c r="F38" s="138"/>
      <c r="H38" s="156" t="s">
        <v>270</v>
      </c>
      <c r="I38" s="156" t="str">
        <f>H38</f>
        <v>RM'000</v>
      </c>
    </row>
    <row r="39" spans="1:9" ht="12" customHeight="1">
      <c r="A39" s="13"/>
      <c r="B39" s="153"/>
      <c r="C39" s="194" t="s">
        <v>272</v>
      </c>
      <c r="D39" s="194"/>
      <c r="E39" s="138"/>
      <c r="F39" s="138"/>
      <c r="H39" s="165">
        <v>29694</v>
      </c>
      <c r="I39" s="165">
        <v>27512</v>
      </c>
    </row>
    <row r="40" spans="1:9" ht="12" customHeight="1">
      <c r="A40" s="13"/>
      <c r="B40" s="153"/>
      <c r="C40" s="194" t="s">
        <v>273</v>
      </c>
      <c r="D40" s="194"/>
      <c r="E40" s="138"/>
      <c r="F40" s="138"/>
      <c r="H40" s="167">
        <v>0</v>
      </c>
      <c r="I40" s="165">
        <v>2182</v>
      </c>
    </row>
    <row r="41" spans="1:9" ht="15" customHeight="1" thickBot="1">
      <c r="A41" s="13"/>
      <c r="B41" s="153"/>
      <c r="C41" s="138"/>
      <c r="D41" s="138"/>
      <c r="E41" s="138"/>
      <c r="F41" s="138"/>
      <c r="G41" s="138"/>
      <c r="H41" s="166">
        <f>SUM(H39:H40)</f>
        <v>29694</v>
      </c>
      <c r="I41" s="166">
        <f>SUM(I39:I40)</f>
        <v>29694</v>
      </c>
    </row>
    <row r="42" spans="1:9" ht="7.5" customHeight="1">
      <c r="A42" s="13"/>
      <c r="B42" s="153"/>
      <c r="C42" s="154"/>
      <c r="D42" s="154"/>
      <c r="E42" s="154"/>
      <c r="F42" s="154"/>
      <c r="G42" s="154"/>
      <c r="H42" s="154"/>
      <c r="I42" s="154"/>
    </row>
    <row r="43" spans="1:9" ht="12.75">
      <c r="A43" s="13"/>
      <c r="B43" s="13"/>
      <c r="C43" s="13"/>
      <c r="D43" s="13"/>
      <c r="E43" s="13"/>
      <c r="F43" s="13"/>
      <c r="G43" s="15"/>
      <c r="H43" s="15"/>
      <c r="I43" s="16"/>
    </row>
    <row r="44" spans="1:9" ht="12.75">
      <c r="A44" s="54" t="s">
        <v>223</v>
      </c>
      <c r="B44" s="38" t="s">
        <v>224</v>
      </c>
      <c r="C44" s="20"/>
      <c r="D44" s="20"/>
      <c r="E44" s="13"/>
      <c r="F44" s="13"/>
      <c r="G44" s="15"/>
      <c r="H44" s="15"/>
      <c r="I44" s="16"/>
    </row>
    <row r="45" spans="1:9" ht="12.75" customHeight="1">
      <c r="A45" s="13"/>
      <c r="B45" s="193" t="s">
        <v>319</v>
      </c>
      <c r="C45" s="193"/>
      <c r="D45" s="193"/>
      <c r="E45" s="193"/>
      <c r="F45" s="193"/>
      <c r="G45" s="193"/>
      <c r="H45" s="193"/>
      <c r="I45" s="193"/>
    </row>
    <row r="46" spans="1:9" ht="6" customHeight="1">
      <c r="A46" s="13"/>
      <c r="B46" s="193"/>
      <c r="C46" s="193"/>
      <c r="D46" s="193"/>
      <c r="E46" s="193"/>
      <c r="F46" s="193"/>
      <c r="G46" s="193"/>
      <c r="H46" s="193"/>
      <c r="I46" s="193"/>
    </row>
    <row r="47" spans="1:9" ht="10.5" customHeight="1">
      <c r="A47" s="20"/>
      <c r="B47" s="20"/>
      <c r="C47" s="13"/>
      <c r="D47" s="13"/>
      <c r="E47" s="13"/>
      <c r="F47" s="13"/>
      <c r="G47" s="13"/>
      <c r="H47" s="13"/>
      <c r="I47" s="13"/>
    </row>
    <row r="48" spans="1:9" ht="12.75">
      <c r="A48" s="13"/>
      <c r="B48" s="20"/>
      <c r="C48" s="13"/>
      <c r="D48" s="13"/>
      <c r="E48" s="13"/>
      <c r="F48" s="13"/>
      <c r="G48" s="15"/>
      <c r="H48" s="15"/>
      <c r="I48" s="15"/>
    </row>
    <row r="49" spans="1:9" ht="12.75">
      <c r="A49" s="54" t="s">
        <v>225</v>
      </c>
      <c r="B49" s="38" t="s">
        <v>124</v>
      </c>
      <c r="C49" s="20"/>
      <c r="D49" s="20"/>
      <c r="E49" s="13"/>
      <c r="F49" s="13"/>
      <c r="G49" s="15"/>
      <c r="H49" s="15"/>
      <c r="I49" s="16"/>
    </row>
    <row r="50" spans="1:9" ht="12.75" customHeight="1">
      <c r="A50" s="13"/>
      <c r="B50" s="197" t="s">
        <v>179</v>
      </c>
      <c r="C50" s="197"/>
      <c r="D50" s="197"/>
      <c r="E50" s="197"/>
      <c r="F50" s="197"/>
      <c r="G50" s="197"/>
      <c r="H50" s="197"/>
      <c r="I50" s="197"/>
    </row>
    <row r="51" spans="1:9" ht="9" customHeight="1">
      <c r="A51" s="13"/>
      <c r="B51" s="132"/>
      <c r="C51" s="132"/>
      <c r="D51" s="132"/>
      <c r="E51" s="132"/>
      <c r="F51" s="132"/>
      <c r="G51" s="132"/>
      <c r="H51" s="132"/>
      <c r="I51" s="132"/>
    </row>
    <row r="52" spans="1:9" ht="12.75">
      <c r="A52" s="13"/>
      <c r="B52" s="13"/>
      <c r="C52" s="13"/>
      <c r="D52" s="13"/>
      <c r="E52" s="13"/>
      <c r="F52" s="13"/>
      <c r="G52" s="15"/>
      <c r="H52" s="15"/>
      <c r="I52" s="16"/>
    </row>
    <row r="53" spans="1:9" ht="12.75">
      <c r="A53" s="54" t="s">
        <v>125</v>
      </c>
      <c r="B53" s="20" t="s">
        <v>303</v>
      </c>
      <c r="C53" s="20"/>
      <c r="D53" s="20"/>
      <c r="E53" s="13"/>
      <c r="F53" s="13"/>
      <c r="G53" s="15"/>
      <c r="H53" s="15"/>
      <c r="I53" s="16"/>
    </row>
    <row r="54" spans="1:9" ht="12.75" customHeight="1">
      <c r="A54" s="13"/>
      <c r="B54" s="197" t="s">
        <v>305</v>
      </c>
      <c r="C54" s="197"/>
      <c r="D54" s="197"/>
      <c r="E54" s="197"/>
      <c r="F54" s="197"/>
      <c r="G54" s="197"/>
      <c r="H54" s="197"/>
      <c r="I54" s="197"/>
    </row>
    <row r="55" spans="1:9" ht="12.75">
      <c r="A55" s="13"/>
      <c r="B55" s="197"/>
      <c r="C55" s="197"/>
      <c r="D55" s="197"/>
      <c r="E55" s="197"/>
      <c r="F55" s="197"/>
      <c r="G55" s="197"/>
      <c r="H55" s="197"/>
      <c r="I55" s="197"/>
    </row>
    <row r="56" spans="1:9" ht="8.25" customHeight="1">
      <c r="A56" s="13"/>
      <c r="B56" s="132"/>
      <c r="C56" s="132"/>
      <c r="D56" s="132"/>
      <c r="E56" s="132"/>
      <c r="F56" s="132"/>
      <c r="G56" s="132"/>
      <c r="H56" s="132"/>
      <c r="I56" s="132"/>
    </row>
    <row r="57" spans="1:9" ht="12.75">
      <c r="A57" s="13"/>
      <c r="B57" s="132"/>
      <c r="C57" s="132"/>
      <c r="D57" s="132"/>
      <c r="E57" s="132"/>
      <c r="F57" s="132"/>
      <c r="G57" s="132"/>
      <c r="H57" s="132"/>
      <c r="I57" s="132"/>
    </row>
    <row r="58" spans="1:9" ht="12.75">
      <c r="A58" s="54" t="s">
        <v>126</v>
      </c>
      <c r="B58" s="20" t="s">
        <v>127</v>
      </c>
      <c r="D58" s="20"/>
      <c r="E58" s="13"/>
      <c r="F58" s="13"/>
      <c r="G58" s="15"/>
      <c r="H58" s="15"/>
      <c r="I58" s="16"/>
    </row>
    <row r="59" spans="1:9" ht="12.75" customHeight="1">
      <c r="A59" s="13"/>
      <c r="B59" s="197" t="s">
        <v>295</v>
      </c>
      <c r="C59" s="197"/>
      <c r="D59" s="197"/>
      <c r="E59" s="197"/>
      <c r="F59" s="197"/>
      <c r="G59" s="197"/>
      <c r="H59" s="197"/>
      <c r="I59" s="197"/>
    </row>
    <row r="60" spans="1:9" ht="5.25" customHeight="1">
      <c r="A60" s="20"/>
      <c r="B60" s="197"/>
      <c r="C60" s="197"/>
      <c r="D60" s="197"/>
      <c r="E60" s="197"/>
      <c r="F60" s="197"/>
      <c r="G60" s="197"/>
      <c r="H60" s="197"/>
      <c r="I60" s="197"/>
    </row>
    <row r="61" spans="1:9" ht="12.75">
      <c r="A61" s="13"/>
      <c r="B61" s="13"/>
      <c r="C61" s="13"/>
      <c r="D61" s="13"/>
      <c r="E61" s="13"/>
      <c r="F61" s="13"/>
      <c r="G61" s="15"/>
      <c r="H61" s="15"/>
      <c r="I61" s="16"/>
    </row>
    <row r="62" spans="1:9" ht="12.75">
      <c r="A62" s="54" t="s">
        <v>128</v>
      </c>
      <c r="B62" s="20" t="s">
        <v>180</v>
      </c>
      <c r="C62" s="20"/>
      <c r="D62" s="20"/>
      <c r="E62" s="13"/>
      <c r="F62" s="13"/>
      <c r="G62" s="16"/>
      <c r="H62" s="15"/>
      <c r="I62" s="16"/>
    </row>
    <row r="63" spans="1:9" ht="12.75">
      <c r="A63" s="13"/>
      <c r="B63" s="193" t="s">
        <v>229</v>
      </c>
      <c r="C63" s="193"/>
      <c r="D63" s="193"/>
      <c r="E63" s="193"/>
      <c r="F63" s="193"/>
      <c r="G63" s="193"/>
      <c r="H63" s="193"/>
      <c r="I63" s="193"/>
    </row>
    <row r="64" spans="1:9" ht="13.5" customHeight="1">
      <c r="A64" s="13"/>
      <c r="B64" s="193"/>
      <c r="C64" s="193"/>
      <c r="D64" s="193"/>
      <c r="E64" s="193"/>
      <c r="F64" s="193"/>
      <c r="G64" s="193"/>
      <c r="H64" s="193"/>
      <c r="I64" s="193"/>
    </row>
    <row r="66" spans="1:9" ht="12.75">
      <c r="A66" s="53" t="s">
        <v>265</v>
      </c>
      <c r="B66" s="50"/>
      <c r="C66" s="50"/>
      <c r="D66" s="50"/>
      <c r="E66" s="50"/>
      <c r="F66" s="50"/>
      <c r="G66" s="50"/>
      <c r="H66" s="50"/>
      <c r="I66" s="50"/>
    </row>
    <row r="67" spans="1:9" ht="12.75">
      <c r="A67" s="20"/>
      <c r="B67" s="13"/>
      <c r="C67" s="13"/>
      <c r="D67" s="13"/>
      <c r="E67" s="13"/>
      <c r="F67" s="13"/>
      <c r="G67" s="13"/>
      <c r="H67" s="13"/>
      <c r="I67" s="13"/>
    </row>
    <row r="68" spans="1:9" ht="12.75">
      <c r="A68" s="54" t="s">
        <v>129</v>
      </c>
      <c r="B68" s="20" t="s">
        <v>181</v>
      </c>
      <c r="C68" s="20"/>
      <c r="D68" s="20"/>
      <c r="E68" s="13"/>
      <c r="F68" s="13"/>
      <c r="G68" s="15"/>
      <c r="H68" s="15"/>
      <c r="I68" s="15"/>
    </row>
    <row r="69" spans="1:9" ht="30" customHeight="1">
      <c r="A69" s="13"/>
      <c r="B69" s="199" t="s">
        <v>24</v>
      </c>
      <c r="C69" s="199"/>
      <c r="D69" s="199"/>
      <c r="E69" s="199"/>
      <c r="F69" s="199"/>
      <c r="G69" s="199"/>
      <c r="H69" s="199"/>
      <c r="I69" s="199"/>
    </row>
    <row r="70" spans="1:9" ht="12.75">
      <c r="A70" s="20"/>
      <c r="B70" s="13"/>
      <c r="C70" s="13"/>
      <c r="D70" s="13"/>
      <c r="E70" s="13"/>
      <c r="F70" s="13"/>
      <c r="G70" s="13"/>
      <c r="H70" s="13"/>
      <c r="I70" s="13"/>
    </row>
    <row r="71" spans="1:9" ht="12.75">
      <c r="A71" s="54" t="s">
        <v>130</v>
      </c>
      <c r="B71" s="20" t="s">
        <v>182</v>
      </c>
      <c r="C71" s="13"/>
      <c r="D71" s="13"/>
      <c r="E71" s="13"/>
      <c r="F71" s="13"/>
      <c r="G71" s="13"/>
      <c r="H71" s="13"/>
      <c r="I71" s="13"/>
    </row>
    <row r="72" spans="1:9" ht="12.75" customHeight="1">
      <c r="A72" s="13"/>
      <c r="B72" s="197" t="s">
        <v>9</v>
      </c>
      <c r="C72" s="197"/>
      <c r="D72" s="197"/>
      <c r="E72" s="197"/>
      <c r="F72" s="197"/>
      <c r="G72" s="197"/>
      <c r="H72" s="197"/>
      <c r="I72" s="197"/>
    </row>
    <row r="73" spans="1:9" ht="12.75">
      <c r="A73" s="13"/>
      <c r="B73" s="194"/>
      <c r="C73" s="194"/>
      <c r="D73" s="194"/>
      <c r="E73" s="194"/>
      <c r="F73" s="194"/>
      <c r="G73" s="194"/>
      <c r="H73" s="77" t="s">
        <v>54</v>
      </c>
      <c r="I73" s="77" t="str">
        <f>H73</f>
        <v>6 Months</v>
      </c>
    </row>
    <row r="74" spans="1:9" ht="12.75">
      <c r="A74" s="13"/>
      <c r="B74" s="138"/>
      <c r="C74" s="138"/>
      <c r="D74" s="138"/>
      <c r="E74" s="138"/>
      <c r="F74" s="138"/>
      <c r="G74" s="138"/>
      <c r="H74" s="79" t="s">
        <v>114</v>
      </c>
      <c r="I74" s="79" t="s">
        <v>115</v>
      </c>
    </row>
    <row r="75" spans="1:9" ht="12.75" customHeight="1">
      <c r="A75" s="13"/>
      <c r="B75" s="1" t="s">
        <v>10</v>
      </c>
      <c r="C75" s="13"/>
      <c r="D75" s="13"/>
      <c r="E75" s="13"/>
      <c r="F75" s="13"/>
      <c r="G75" s="13"/>
      <c r="H75" s="81" t="s">
        <v>55</v>
      </c>
      <c r="I75" s="81" t="s">
        <v>56</v>
      </c>
    </row>
    <row r="76" spans="1:9" ht="12.75" customHeight="1">
      <c r="A76" s="13"/>
      <c r="B76" s="55" t="s">
        <v>196</v>
      </c>
      <c r="D76" s="13"/>
      <c r="E76" s="13"/>
      <c r="F76" s="13"/>
      <c r="G76" s="13"/>
      <c r="H76" s="17" t="s">
        <v>195</v>
      </c>
      <c r="I76" s="17" t="s">
        <v>195</v>
      </c>
    </row>
    <row r="77" spans="2:8" ht="13.5">
      <c r="B77" s="56" t="s">
        <v>11</v>
      </c>
      <c r="E77" s="13"/>
      <c r="F77" s="13"/>
      <c r="G77" s="13"/>
      <c r="H77" s="36"/>
    </row>
    <row r="78" spans="2:9" ht="12.75">
      <c r="B78" s="2" t="s">
        <v>64</v>
      </c>
      <c r="E78" s="13"/>
      <c r="F78" s="13"/>
      <c r="G78" s="13"/>
      <c r="H78" s="181">
        <v>13487</v>
      </c>
      <c r="I78" s="71">
        <v>11025</v>
      </c>
    </row>
    <row r="79" spans="2:9" ht="12.75">
      <c r="B79" s="2" t="s">
        <v>12</v>
      </c>
      <c r="E79" s="13"/>
      <c r="F79" s="13"/>
      <c r="H79" s="181">
        <v>12402</v>
      </c>
      <c r="I79" s="71">
        <v>9710</v>
      </c>
    </row>
    <row r="80" spans="2:9" ht="12.75">
      <c r="B80" s="2" t="s">
        <v>61</v>
      </c>
      <c r="E80" s="13"/>
      <c r="F80" s="13"/>
      <c r="G80" s="108"/>
      <c r="H80" s="181">
        <v>9171</v>
      </c>
      <c r="I80" s="71">
        <v>5652</v>
      </c>
    </row>
    <row r="81" spans="2:9" ht="12.75">
      <c r="B81" s="2" t="s">
        <v>62</v>
      </c>
      <c r="E81" s="13"/>
      <c r="F81" s="13"/>
      <c r="G81" s="98"/>
      <c r="H81" s="181">
        <v>8244</v>
      </c>
      <c r="I81" s="71">
        <v>5369</v>
      </c>
    </row>
    <row r="82" spans="2:9" ht="12.75">
      <c r="B82" s="2" t="s">
        <v>63</v>
      </c>
      <c r="E82" s="13"/>
      <c r="F82" s="13"/>
      <c r="H82" s="181">
        <v>5619</v>
      </c>
      <c r="I82" s="71">
        <v>3570</v>
      </c>
    </row>
    <row r="83" spans="2:9" ht="12.75">
      <c r="B83" s="2" t="s">
        <v>65</v>
      </c>
      <c r="E83" s="13"/>
      <c r="F83" s="13"/>
      <c r="G83" s="13"/>
      <c r="H83" s="181">
        <v>6208</v>
      </c>
      <c r="I83" s="71">
        <v>2823</v>
      </c>
    </row>
    <row r="84" spans="2:9" ht="12.75">
      <c r="B84" s="2" t="s">
        <v>121</v>
      </c>
      <c r="E84" s="13"/>
      <c r="F84" s="13"/>
      <c r="G84" s="13"/>
      <c r="H84" s="182">
        <v>1743</v>
      </c>
      <c r="I84" s="25">
        <v>1240</v>
      </c>
    </row>
    <row r="85" spans="5:9" ht="15" customHeight="1">
      <c r="E85" s="13"/>
      <c r="F85" s="13"/>
      <c r="G85" s="13"/>
      <c r="H85" s="181">
        <f>SUM(H78:H84)</f>
        <v>56874</v>
      </c>
      <c r="I85" s="71">
        <f>SUM(I78:I84)</f>
        <v>39389</v>
      </c>
    </row>
    <row r="86" spans="2:9" ht="12" customHeight="1">
      <c r="B86" s="56" t="s">
        <v>66</v>
      </c>
      <c r="E86" s="13"/>
      <c r="F86" s="13"/>
      <c r="G86" s="13"/>
      <c r="H86" s="181">
        <v>4629</v>
      </c>
      <c r="I86" s="71">
        <v>3759</v>
      </c>
    </row>
    <row r="87" spans="5:9" ht="13.5" thickBot="1">
      <c r="E87" s="13"/>
      <c r="F87" s="13"/>
      <c r="G87" s="13"/>
      <c r="H87" s="183">
        <f>SUM(H85:H86)</f>
        <v>61503</v>
      </c>
      <c r="I87" s="169">
        <f>SUM(I85:I86)</f>
        <v>43148</v>
      </c>
    </row>
    <row r="88" spans="2:9" ht="12.75">
      <c r="B88" s="33" t="s">
        <v>15</v>
      </c>
      <c r="E88" s="13"/>
      <c r="F88" s="13"/>
      <c r="G88" s="13"/>
      <c r="H88" s="181"/>
      <c r="I88" s="71"/>
    </row>
    <row r="89" spans="2:9" ht="13.5">
      <c r="B89" s="89" t="str">
        <f>B77</f>
        <v>Export Market</v>
      </c>
      <c r="C89" s="29"/>
      <c r="E89" s="13"/>
      <c r="F89" s="13"/>
      <c r="G89" s="13"/>
      <c r="H89" s="181">
        <v>9152</v>
      </c>
      <c r="I89" s="71">
        <v>7542</v>
      </c>
    </row>
    <row r="90" spans="2:9" s="29" customFormat="1" ht="13.5">
      <c r="B90" s="89" t="str">
        <f>B86</f>
        <v>Local Market</v>
      </c>
      <c r="E90" s="40"/>
      <c r="F90" s="40"/>
      <c r="G90" s="40"/>
      <c r="H90" s="127">
        <v>745</v>
      </c>
      <c r="I90" s="170">
        <v>720</v>
      </c>
    </row>
    <row r="91" spans="2:9" s="29" customFormat="1" ht="13.5" thickBot="1">
      <c r="B91" s="29" t="s">
        <v>261</v>
      </c>
      <c r="E91" s="40"/>
      <c r="F91" s="40"/>
      <c r="G91" s="40"/>
      <c r="H91" s="184">
        <f>SUM(H89:H90)</f>
        <v>9897</v>
      </c>
      <c r="I91" s="180">
        <f>SUM(I89:I90)</f>
        <v>8262</v>
      </c>
    </row>
    <row r="92" spans="2:9" ht="13.5" customHeight="1">
      <c r="B92" s="61"/>
      <c r="C92" s="61"/>
      <c r="E92" s="13"/>
      <c r="F92" s="13"/>
      <c r="G92" s="13"/>
      <c r="H92" s="40"/>
      <c r="I92" s="57"/>
    </row>
    <row r="93" spans="2:9" ht="12.75" customHeight="1">
      <c r="B93" s="191" t="s">
        <v>292</v>
      </c>
      <c r="C93" s="191"/>
      <c r="D93" s="191"/>
      <c r="E93" s="191"/>
      <c r="F93" s="191"/>
      <c r="G93" s="191"/>
      <c r="H93" s="191"/>
      <c r="I93" s="191"/>
    </row>
    <row r="94" spans="2:9" ht="12.75">
      <c r="B94" s="191"/>
      <c r="C94" s="191"/>
      <c r="D94" s="191"/>
      <c r="E94" s="191"/>
      <c r="F94" s="191"/>
      <c r="G94" s="191"/>
      <c r="H94" s="191"/>
      <c r="I94" s="191"/>
    </row>
    <row r="95" spans="2:9" ht="12.75">
      <c r="B95" s="8"/>
      <c r="C95" s="8"/>
      <c r="D95" s="8"/>
      <c r="E95" s="8"/>
      <c r="F95" s="8"/>
      <c r="G95" s="8"/>
      <c r="H95" s="8"/>
      <c r="I95" s="8"/>
    </row>
    <row r="96" spans="1:9" ht="14.25" customHeight="1">
      <c r="A96" s="54" t="s">
        <v>16</v>
      </c>
      <c r="B96" s="20" t="s">
        <v>183</v>
      </c>
      <c r="C96" s="20"/>
      <c r="D96" s="20"/>
      <c r="E96" s="13"/>
      <c r="F96" s="13"/>
      <c r="G96" s="13"/>
      <c r="H96" s="13"/>
      <c r="I96" s="13"/>
    </row>
    <row r="97" spans="1:9" ht="12.75" customHeight="1">
      <c r="A97" s="13"/>
      <c r="B97" s="197" t="s">
        <v>250</v>
      </c>
      <c r="C97" s="197"/>
      <c r="D97" s="197"/>
      <c r="E97" s="197"/>
      <c r="F97" s="197"/>
      <c r="G97" s="197"/>
      <c r="H97" s="197"/>
      <c r="I97" s="197"/>
    </row>
    <row r="98" spans="1:9" ht="15" customHeight="1">
      <c r="A98" s="13"/>
      <c r="B98" s="197"/>
      <c r="C98" s="197"/>
      <c r="D98" s="197"/>
      <c r="E98" s="197"/>
      <c r="F98" s="197"/>
      <c r="G98" s="197"/>
      <c r="H98" s="197"/>
      <c r="I98" s="197"/>
    </row>
    <row r="99" spans="1:9" ht="1.5" customHeight="1" hidden="1">
      <c r="A99" s="13"/>
      <c r="B99" s="197"/>
      <c r="C99" s="197"/>
      <c r="D99" s="197"/>
      <c r="E99" s="197"/>
      <c r="F99" s="197"/>
      <c r="G99" s="197"/>
      <c r="H99" s="197"/>
      <c r="I99" s="197"/>
    </row>
    <row r="100" spans="1:9" ht="12" customHeight="1">
      <c r="A100" s="13"/>
      <c r="B100" s="132"/>
      <c r="C100" s="132"/>
      <c r="D100" s="132"/>
      <c r="E100" s="132"/>
      <c r="F100" s="132"/>
      <c r="G100" s="132"/>
      <c r="H100" s="132"/>
      <c r="I100" s="132"/>
    </row>
    <row r="101" spans="1:9" ht="12.75">
      <c r="A101" s="13"/>
      <c r="B101" s="132"/>
      <c r="C101" s="132"/>
      <c r="D101" s="132"/>
      <c r="E101" s="132"/>
      <c r="F101" s="132"/>
      <c r="G101" s="132"/>
      <c r="H101" s="132"/>
      <c r="I101" s="132"/>
    </row>
    <row r="102" spans="1:2" ht="12.75">
      <c r="A102" s="54" t="s">
        <v>17</v>
      </c>
      <c r="B102" s="20" t="s">
        <v>138</v>
      </c>
    </row>
    <row r="103" spans="2:9" ht="12.75" customHeight="1">
      <c r="B103" s="191" t="s">
        <v>96</v>
      </c>
      <c r="C103" s="191"/>
      <c r="D103" s="191"/>
      <c r="E103" s="191"/>
      <c r="F103" s="191"/>
      <c r="G103" s="191"/>
      <c r="H103" s="191"/>
      <c r="I103" s="191"/>
    </row>
    <row r="104" spans="2:9" ht="12.75">
      <c r="B104" s="191"/>
      <c r="C104" s="191"/>
      <c r="D104" s="191"/>
      <c r="E104" s="191"/>
      <c r="F104" s="191"/>
      <c r="G104" s="191"/>
      <c r="H104" s="191"/>
      <c r="I104" s="191"/>
    </row>
    <row r="105" spans="2:9" ht="1.5" customHeight="1">
      <c r="B105" s="191"/>
      <c r="C105" s="191"/>
      <c r="D105" s="191"/>
      <c r="E105" s="191"/>
      <c r="F105" s="191"/>
      <c r="G105" s="191"/>
      <c r="H105" s="191"/>
      <c r="I105" s="191"/>
    </row>
    <row r="106" spans="2:9" ht="12.75" customHeight="1">
      <c r="B106" s="8"/>
      <c r="C106" s="8"/>
      <c r="D106" s="8"/>
      <c r="E106" s="8"/>
      <c r="F106" s="8"/>
      <c r="G106" s="8"/>
      <c r="H106" s="8"/>
      <c r="I106" s="8"/>
    </row>
    <row r="107" ht="12.75" customHeight="1"/>
    <row r="108" spans="1:2" ht="12.75">
      <c r="A108" s="54" t="s">
        <v>18</v>
      </c>
      <c r="B108" s="20" t="s">
        <v>184</v>
      </c>
    </row>
    <row r="109" spans="2:9" ht="14.25" customHeight="1">
      <c r="B109" s="191" t="s">
        <v>78</v>
      </c>
      <c r="C109" s="191"/>
      <c r="D109" s="191"/>
      <c r="E109" s="191"/>
      <c r="F109" s="191"/>
      <c r="G109" s="191"/>
      <c r="H109" s="191"/>
      <c r="I109" s="191"/>
    </row>
    <row r="110" spans="1:9" ht="12" customHeight="1">
      <c r="A110" s="20"/>
      <c r="B110" s="20"/>
      <c r="C110" s="13"/>
      <c r="D110" s="13"/>
      <c r="E110" s="13"/>
      <c r="F110" s="13"/>
      <c r="G110" s="13"/>
      <c r="H110" s="13"/>
      <c r="I110" s="64"/>
    </row>
    <row r="111" spans="1:9" ht="12.75">
      <c r="A111" s="13"/>
      <c r="B111" s="68"/>
      <c r="C111" s="13"/>
      <c r="D111" s="13"/>
      <c r="E111" s="13"/>
      <c r="F111" s="13"/>
      <c r="G111" s="13"/>
      <c r="H111" s="13"/>
      <c r="I111" s="64"/>
    </row>
    <row r="112" spans="1:9" ht="12.75">
      <c r="A112" s="54" t="s">
        <v>19</v>
      </c>
      <c r="B112" s="20" t="s">
        <v>185</v>
      </c>
      <c r="I112" s="49"/>
    </row>
    <row r="113" spans="2:9" ht="12.75" customHeight="1">
      <c r="B113" s="186" t="s">
        <v>103</v>
      </c>
      <c r="C113" s="186"/>
      <c r="D113" s="186"/>
      <c r="E113" s="186"/>
      <c r="F113" s="186"/>
      <c r="G113" s="186"/>
      <c r="H113" s="186"/>
      <c r="I113" s="186"/>
    </row>
    <row r="114" spans="2:9" ht="12.75">
      <c r="B114" s="186"/>
      <c r="C114" s="186"/>
      <c r="D114" s="186"/>
      <c r="E114" s="186"/>
      <c r="F114" s="186"/>
      <c r="G114" s="186"/>
      <c r="H114" s="186"/>
      <c r="I114" s="186"/>
    </row>
    <row r="115" spans="2:9" ht="12.75">
      <c r="B115" s="186"/>
      <c r="C115" s="186"/>
      <c r="D115" s="186"/>
      <c r="E115" s="186"/>
      <c r="F115" s="186"/>
      <c r="G115" s="186"/>
      <c r="H115" s="186"/>
      <c r="I115" s="186"/>
    </row>
    <row r="116" ht="12" customHeight="1"/>
    <row r="118" spans="1:9" ht="12.75">
      <c r="A118" s="58" t="s">
        <v>147</v>
      </c>
      <c r="B118" s="35" t="s">
        <v>164</v>
      </c>
      <c r="C118" s="29"/>
      <c r="D118" s="29"/>
      <c r="E118" s="29"/>
      <c r="F118" s="29"/>
      <c r="G118" s="29"/>
      <c r="H118" s="29"/>
      <c r="I118" s="29"/>
    </row>
    <row r="119" spans="1:9" ht="12.75" customHeight="1">
      <c r="A119" s="29"/>
      <c r="B119" s="192" t="s">
        <v>57</v>
      </c>
      <c r="C119" s="192"/>
      <c r="D119" s="192"/>
      <c r="E119" s="192"/>
      <c r="F119" s="192"/>
      <c r="G119" s="192"/>
      <c r="H119" s="192"/>
      <c r="I119" s="192"/>
    </row>
    <row r="120" spans="1:9" ht="14.25" customHeight="1">
      <c r="A120" s="29"/>
      <c r="B120" s="192"/>
      <c r="C120" s="192"/>
      <c r="D120" s="192"/>
      <c r="E120" s="192"/>
      <c r="F120" s="192"/>
      <c r="G120" s="192"/>
      <c r="H120" s="192"/>
      <c r="I120" s="192"/>
    </row>
    <row r="121" spans="1:11" s="13" customFormat="1" ht="12.75">
      <c r="A121" s="20"/>
      <c r="J121" s="132"/>
      <c r="K121" s="132"/>
    </row>
    <row r="122" spans="2:11" ht="12.75">
      <c r="B122" s="8"/>
      <c r="C122" s="8"/>
      <c r="D122" s="8"/>
      <c r="E122" s="8"/>
      <c r="F122" s="8"/>
      <c r="G122" s="8"/>
      <c r="H122" s="8"/>
      <c r="I122" s="8"/>
      <c r="J122" s="8"/>
      <c r="K122" s="8"/>
    </row>
    <row r="123" spans="1:9" ht="12.75">
      <c r="A123" s="58" t="s">
        <v>148</v>
      </c>
      <c r="B123" s="35" t="s">
        <v>230</v>
      </c>
      <c r="C123" s="29"/>
      <c r="D123" s="29"/>
      <c r="E123" s="29"/>
      <c r="F123" s="29"/>
      <c r="G123" s="29"/>
      <c r="H123" s="79" t="s">
        <v>116</v>
      </c>
      <c r="I123" s="79" t="s">
        <v>116</v>
      </c>
    </row>
    <row r="124" spans="1:9" ht="12.75">
      <c r="A124" s="35"/>
      <c r="B124" s="35"/>
      <c r="C124" s="29"/>
      <c r="D124" s="29"/>
      <c r="E124" s="29"/>
      <c r="F124" s="29"/>
      <c r="G124" s="29"/>
      <c r="H124" s="80" t="str">
        <f>H75</f>
        <v>31 March 2011</v>
      </c>
      <c r="I124" s="139" t="s">
        <v>51</v>
      </c>
    </row>
    <row r="125" spans="1:9" ht="12.75">
      <c r="A125" s="35"/>
      <c r="B125" s="35"/>
      <c r="C125" s="29"/>
      <c r="D125" s="29"/>
      <c r="E125" s="29"/>
      <c r="F125" s="29"/>
      <c r="G125" s="29"/>
      <c r="H125" s="17" t="s">
        <v>195</v>
      </c>
      <c r="I125" s="17" t="s">
        <v>195</v>
      </c>
    </row>
    <row r="126" spans="1:9" ht="12.75">
      <c r="A126" s="35"/>
      <c r="B126" s="35"/>
      <c r="C126" s="29"/>
      <c r="D126" s="29"/>
      <c r="E126" s="29"/>
      <c r="F126" s="29"/>
      <c r="G126" s="29"/>
      <c r="H126" s="17"/>
      <c r="I126" s="17"/>
    </row>
    <row r="127" spans="1:9" ht="12.75">
      <c r="A127" s="29"/>
      <c r="B127" s="29" t="s">
        <v>165</v>
      </c>
      <c r="C127" s="29"/>
      <c r="D127" s="29"/>
      <c r="E127" s="29"/>
      <c r="F127" s="29"/>
      <c r="G127" s="29"/>
      <c r="H127" s="71">
        <v>31497</v>
      </c>
      <c r="I127" s="71">
        <v>34652</v>
      </c>
    </row>
    <row r="128" spans="1:9" ht="12.75">
      <c r="A128" s="29"/>
      <c r="B128" s="29" t="s">
        <v>167</v>
      </c>
      <c r="C128" s="29"/>
      <c r="D128" s="29"/>
      <c r="E128" s="29"/>
      <c r="F128" s="29"/>
      <c r="G128" s="29"/>
      <c r="H128" s="22">
        <v>8468</v>
      </c>
      <c r="I128" s="22">
        <v>7677</v>
      </c>
    </row>
    <row r="129" spans="1:9" ht="13.5" thickBot="1">
      <c r="A129" s="29"/>
      <c r="B129" s="29"/>
      <c r="C129" s="29"/>
      <c r="D129" s="29"/>
      <c r="E129" s="29"/>
      <c r="F129" s="29"/>
      <c r="G129" s="29"/>
      <c r="H129" s="46">
        <f>SUM(H127:H128)</f>
        <v>39965</v>
      </c>
      <c r="I129" s="46">
        <f>SUM(I127:I128)</f>
        <v>42329</v>
      </c>
    </row>
    <row r="130" spans="1:9" ht="12.75" customHeight="1">
      <c r="A130" s="20" t="s">
        <v>231</v>
      </c>
      <c r="B130" s="203" t="s">
        <v>104</v>
      </c>
      <c r="C130" s="203"/>
      <c r="D130" s="203"/>
      <c r="E130" s="203"/>
      <c r="F130" s="203"/>
      <c r="G130" s="203"/>
      <c r="H130" s="203"/>
      <c r="I130" s="203"/>
    </row>
    <row r="131" spans="1:9" ht="12.75">
      <c r="A131" s="53"/>
      <c r="B131" s="204"/>
      <c r="C131" s="204"/>
      <c r="D131" s="204"/>
      <c r="E131" s="204"/>
      <c r="F131" s="204"/>
      <c r="G131" s="204"/>
      <c r="H131" s="204"/>
      <c r="I131" s="204"/>
    </row>
    <row r="132" ht="9.75" customHeight="1"/>
    <row r="133" spans="1:2" s="29" customFormat="1" ht="12.75">
      <c r="A133" s="58" t="s">
        <v>221</v>
      </c>
      <c r="B133" s="35" t="s">
        <v>105</v>
      </c>
    </row>
    <row r="134" spans="2:9" s="29" customFormat="1" ht="13.5" customHeight="1">
      <c r="B134" s="90"/>
      <c r="C134" s="99"/>
      <c r="D134" s="129"/>
      <c r="E134" s="99"/>
      <c r="F134" s="140"/>
      <c r="G134" s="91" t="s">
        <v>109</v>
      </c>
      <c r="I134" s="99"/>
    </row>
    <row r="135" spans="2:9" s="29" customFormat="1" ht="13.5" customHeight="1">
      <c r="B135" s="90"/>
      <c r="C135" s="99"/>
      <c r="D135" s="129"/>
      <c r="E135" s="99"/>
      <c r="F135" s="91" t="s">
        <v>194</v>
      </c>
      <c r="G135" s="91" t="s">
        <v>213</v>
      </c>
      <c r="I135" s="99"/>
    </row>
    <row r="136" spans="2:9" s="29" customFormat="1" ht="13.5" customHeight="1">
      <c r="B136" s="90"/>
      <c r="C136" s="99"/>
      <c r="D136" s="129"/>
      <c r="E136" s="99"/>
      <c r="F136" s="91" t="s">
        <v>219</v>
      </c>
      <c r="G136" s="77" t="s">
        <v>110</v>
      </c>
      <c r="I136" s="99"/>
    </row>
    <row r="137" spans="2:9" s="29" customFormat="1" ht="13.5" customHeight="1">
      <c r="B137" s="90"/>
      <c r="C137" s="99"/>
      <c r="D137" s="129"/>
      <c r="E137" s="99"/>
      <c r="F137" s="141" t="str">
        <f>H124</f>
        <v>31 March 2011</v>
      </c>
      <c r="G137" s="141" t="str">
        <f>I75</f>
        <v>31 March 2010</v>
      </c>
      <c r="H137" s="222" t="s">
        <v>13</v>
      </c>
      <c r="I137" s="223"/>
    </row>
    <row r="138" spans="2:9" s="29" customFormat="1" ht="13.5" customHeight="1">
      <c r="B138" s="90"/>
      <c r="C138" s="99"/>
      <c r="D138" s="129"/>
      <c r="E138" s="100"/>
      <c r="F138" s="139" t="s">
        <v>195</v>
      </c>
      <c r="G138" s="139" t="s">
        <v>195</v>
      </c>
      <c r="H138" s="77" t="s">
        <v>195</v>
      </c>
      <c r="I138" s="91" t="s">
        <v>118</v>
      </c>
    </row>
    <row r="139" spans="2:9" s="29" customFormat="1" ht="13.5" customHeight="1">
      <c r="B139" s="90" t="s">
        <v>196</v>
      </c>
      <c r="C139" s="99"/>
      <c r="D139" s="129"/>
      <c r="E139" s="100"/>
      <c r="F139" s="23">
        <f>'IS'!D18</f>
        <v>32336</v>
      </c>
      <c r="G139" s="23">
        <f>'IS'!E18</f>
        <v>22810</v>
      </c>
      <c r="H139" s="114">
        <f>F139-G139</f>
        <v>9526</v>
      </c>
      <c r="I139" s="92">
        <f>(F139-G139)/G139*100</f>
        <v>41.76238491889522</v>
      </c>
    </row>
    <row r="140" spans="2:9" s="29" customFormat="1" ht="8.25" customHeight="1">
      <c r="B140" s="90"/>
      <c r="C140" s="99"/>
      <c r="D140" s="129"/>
      <c r="E140" s="100"/>
      <c r="F140" s="139"/>
      <c r="G140" s="139"/>
      <c r="H140" s="114"/>
      <c r="I140" s="92"/>
    </row>
    <row r="141" spans="2:9" s="29" customFormat="1" ht="13.5" customHeight="1">
      <c r="B141" s="90" t="s">
        <v>141</v>
      </c>
      <c r="C141" s="99"/>
      <c r="D141" s="129"/>
      <c r="E141" s="100"/>
      <c r="F141" s="28">
        <f>'IS'!D32</f>
        <v>3969</v>
      </c>
      <c r="G141" s="28">
        <f>'IS'!E32</f>
        <v>3453</v>
      </c>
      <c r="H141" s="114">
        <f>F141-G141</f>
        <v>516</v>
      </c>
      <c r="I141" s="92">
        <f>(F141-G141)/G141*100</f>
        <v>14.943527367506515</v>
      </c>
    </row>
    <row r="142" spans="2:9" s="29" customFormat="1" ht="13.5" customHeight="1">
      <c r="B142" s="90"/>
      <c r="C142" s="99"/>
      <c r="D142" s="129"/>
      <c r="E142" s="99"/>
      <c r="F142" s="99"/>
      <c r="G142" s="99"/>
      <c r="H142" s="28"/>
      <c r="I142" s="92"/>
    </row>
    <row r="143" spans="2:12" s="29" customFormat="1" ht="13.5" customHeight="1">
      <c r="B143" s="192" t="s">
        <v>0</v>
      </c>
      <c r="C143" s="192"/>
      <c r="D143" s="192"/>
      <c r="E143" s="192"/>
      <c r="F143" s="192"/>
      <c r="G143" s="192"/>
      <c r="H143" s="192"/>
      <c r="I143" s="192"/>
      <c r="K143" s="125"/>
      <c r="L143" s="126"/>
    </row>
    <row r="144" spans="2:12" s="29" customFormat="1" ht="13.5" customHeight="1">
      <c r="B144" s="192"/>
      <c r="C144" s="192"/>
      <c r="D144" s="192"/>
      <c r="E144" s="192"/>
      <c r="F144" s="192"/>
      <c r="G144" s="192"/>
      <c r="H144" s="192"/>
      <c r="I144" s="192"/>
      <c r="K144" s="90"/>
      <c r="L144" s="99"/>
    </row>
    <row r="145" spans="2:12" s="29" customFormat="1" ht="12" customHeight="1">
      <c r="B145" s="192"/>
      <c r="C145" s="192"/>
      <c r="D145" s="192"/>
      <c r="E145" s="192"/>
      <c r="F145" s="192"/>
      <c r="G145" s="192"/>
      <c r="H145" s="192"/>
      <c r="I145" s="192"/>
      <c r="K145" s="90"/>
      <c r="L145" s="99"/>
    </row>
    <row r="146" spans="2:12" s="29" customFormat="1" ht="0.75" customHeight="1" hidden="1">
      <c r="B146" s="192"/>
      <c r="C146" s="192"/>
      <c r="D146" s="192"/>
      <c r="E146" s="192"/>
      <c r="F146" s="192"/>
      <c r="G146" s="192"/>
      <c r="H146" s="192"/>
      <c r="I146" s="192"/>
      <c r="K146" s="90"/>
      <c r="L146" s="99"/>
    </row>
    <row r="147" spans="4:12" s="29" customFormat="1" ht="13.5" customHeight="1">
      <c r="D147" s="129"/>
      <c r="E147" s="99"/>
      <c r="F147" s="99"/>
      <c r="G147" s="99"/>
      <c r="H147" s="99"/>
      <c r="I147" s="99"/>
      <c r="K147" s="90"/>
      <c r="L147" s="99"/>
    </row>
    <row r="148" spans="2:12" s="29" customFormat="1" ht="13.5" customHeight="1">
      <c r="B148" s="192" t="s">
        <v>1</v>
      </c>
      <c r="C148" s="192"/>
      <c r="D148" s="192"/>
      <c r="E148" s="192"/>
      <c r="F148" s="192"/>
      <c r="G148" s="192"/>
      <c r="H148" s="192"/>
      <c r="I148" s="192"/>
      <c r="K148" s="90"/>
      <c r="L148" s="99"/>
    </row>
    <row r="149" spans="2:12" s="29" customFormat="1" ht="13.5" customHeight="1">
      <c r="B149" s="192"/>
      <c r="C149" s="192"/>
      <c r="D149" s="192"/>
      <c r="E149" s="192"/>
      <c r="F149" s="192"/>
      <c r="G149" s="192"/>
      <c r="H149" s="192"/>
      <c r="I149" s="192"/>
      <c r="K149" s="93"/>
      <c r="L149" s="93"/>
    </row>
    <row r="150" spans="2:12" s="29" customFormat="1" ht="15.75" customHeight="1">
      <c r="B150" s="192"/>
      <c r="C150" s="192"/>
      <c r="D150" s="192"/>
      <c r="E150" s="192"/>
      <c r="F150" s="192"/>
      <c r="G150" s="192"/>
      <c r="H150" s="192"/>
      <c r="I150" s="192"/>
      <c r="K150" s="90"/>
      <c r="L150" s="99"/>
    </row>
    <row r="151" spans="2:12" s="29" customFormat="1" ht="27.75" customHeight="1">
      <c r="B151" s="93" t="s">
        <v>149</v>
      </c>
      <c r="C151" s="234" t="s">
        <v>7</v>
      </c>
      <c r="D151" s="235"/>
      <c r="E151" s="235"/>
      <c r="F151" s="235"/>
      <c r="G151" s="235"/>
      <c r="H151" s="235"/>
      <c r="I151" s="235"/>
      <c r="K151" s="90"/>
      <c r="L151" s="99"/>
    </row>
    <row r="152" spans="2:12" s="29" customFormat="1" ht="16.5" customHeight="1">
      <c r="B152" s="93" t="s">
        <v>150</v>
      </c>
      <c r="C152" s="236" t="s">
        <v>310</v>
      </c>
      <c r="D152" s="237"/>
      <c r="E152" s="237"/>
      <c r="F152" s="237"/>
      <c r="G152" s="237"/>
      <c r="H152" s="237"/>
      <c r="I152" s="237"/>
      <c r="K152" s="90"/>
      <c r="L152" s="99"/>
    </row>
    <row r="153" spans="3:9" ht="11.25" customHeight="1">
      <c r="C153" s="36"/>
      <c r="D153" s="101"/>
      <c r="E153" s="36"/>
      <c r="F153" s="36"/>
      <c r="G153" s="36"/>
      <c r="H153" s="36"/>
      <c r="I153" s="36"/>
    </row>
    <row r="154" spans="2:9" ht="12.75" customHeight="1">
      <c r="B154" s="99"/>
      <c r="C154" s="36"/>
      <c r="D154" s="101"/>
      <c r="E154" s="36"/>
      <c r="F154" s="36"/>
      <c r="G154" s="36"/>
      <c r="H154" s="36"/>
      <c r="I154" s="36"/>
    </row>
    <row r="155" spans="1:2" s="29" customFormat="1" ht="12.75">
      <c r="A155" s="60" t="s">
        <v>223</v>
      </c>
      <c r="B155" s="39" t="s">
        <v>106</v>
      </c>
    </row>
    <row r="156" spans="6:7" s="29" customFormat="1" ht="12.75" customHeight="1">
      <c r="F156" s="91" t="s">
        <v>194</v>
      </c>
      <c r="G156" s="77" t="s">
        <v>117</v>
      </c>
    </row>
    <row r="157" spans="2:9" s="29" customFormat="1" ht="13.5" customHeight="1">
      <c r="B157" s="128"/>
      <c r="C157" s="128"/>
      <c r="D157" s="128"/>
      <c r="E157" s="128"/>
      <c r="F157" s="91" t="s">
        <v>219</v>
      </c>
      <c r="G157" s="77" t="s">
        <v>219</v>
      </c>
      <c r="I157" s="128"/>
    </row>
    <row r="158" spans="2:9" s="29" customFormat="1" ht="12.75" customHeight="1">
      <c r="B158" s="128"/>
      <c r="C158" s="128"/>
      <c r="D158" s="128"/>
      <c r="E158" s="128"/>
      <c r="F158" s="141" t="str">
        <f>F137</f>
        <v>31 March 2011</v>
      </c>
      <c r="G158" s="139" t="s">
        <v>8</v>
      </c>
      <c r="H158" s="238" t="s">
        <v>13</v>
      </c>
      <c r="I158" s="239"/>
    </row>
    <row r="159" spans="2:9" s="29" customFormat="1" ht="13.5" customHeight="1">
      <c r="B159" s="128"/>
      <c r="C159" s="128"/>
      <c r="D159" s="128"/>
      <c r="E159" s="128"/>
      <c r="F159" s="91" t="s">
        <v>195</v>
      </c>
      <c r="G159" s="91" t="s">
        <v>195</v>
      </c>
      <c r="H159" s="77" t="s">
        <v>195</v>
      </c>
      <c r="I159" s="91" t="s">
        <v>118</v>
      </c>
    </row>
    <row r="160" spans="2:9" s="29" customFormat="1" ht="6.75" customHeight="1">
      <c r="B160" s="128"/>
      <c r="C160" s="128"/>
      <c r="D160" s="128"/>
      <c r="E160" s="128"/>
      <c r="F160" s="91"/>
      <c r="G160" s="91"/>
      <c r="I160" s="91"/>
    </row>
    <row r="161" spans="2:9" s="29" customFormat="1" ht="14.25" customHeight="1">
      <c r="B161" s="192" t="s">
        <v>196</v>
      </c>
      <c r="C161" s="192"/>
      <c r="D161" s="192"/>
      <c r="E161" s="128"/>
      <c r="F161" s="16">
        <f>F139</f>
        <v>32336</v>
      </c>
      <c r="G161" s="16">
        <v>29167</v>
      </c>
      <c r="H161" s="114">
        <f>F161-G161</f>
        <v>3169</v>
      </c>
      <c r="I161" s="92">
        <f>(F161-G161)/G161*100</f>
        <v>10.865018685500736</v>
      </c>
    </row>
    <row r="162" spans="2:9" s="29" customFormat="1" ht="15" customHeight="1">
      <c r="B162" s="192" t="s">
        <v>141</v>
      </c>
      <c r="C162" s="192"/>
      <c r="D162" s="192"/>
      <c r="E162" s="128"/>
      <c r="F162" s="111">
        <f>F141</f>
        <v>3969</v>
      </c>
      <c r="G162" s="111">
        <v>5929</v>
      </c>
      <c r="H162" s="114">
        <f>F162-G162</f>
        <v>-1960</v>
      </c>
      <c r="I162" s="92">
        <f>(F162-G162)/G162*100</f>
        <v>-33.057851239669425</v>
      </c>
    </row>
    <row r="163" spans="2:9" s="29" customFormat="1" ht="12" customHeight="1">
      <c r="B163" s="130"/>
      <c r="C163" s="130"/>
      <c r="D163" s="130"/>
      <c r="E163" s="128"/>
      <c r="F163" s="128"/>
      <c r="G163" s="10"/>
      <c r="H163" s="127"/>
      <c r="I163" s="97"/>
    </row>
    <row r="164" spans="2:9" s="29" customFormat="1" ht="36.75" customHeight="1">
      <c r="B164" s="186" t="s">
        <v>6</v>
      </c>
      <c r="C164" s="186"/>
      <c r="D164" s="186"/>
      <c r="E164" s="186"/>
      <c r="F164" s="186"/>
      <c r="G164" s="186"/>
      <c r="H164" s="186"/>
      <c r="I164" s="186"/>
    </row>
    <row r="165" spans="2:9" s="29" customFormat="1" ht="10.5" customHeight="1">
      <c r="B165" s="128"/>
      <c r="C165" s="128"/>
      <c r="D165" s="128"/>
      <c r="E165" s="128"/>
      <c r="F165" s="128"/>
      <c r="G165" s="128"/>
      <c r="H165" s="128"/>
      <c r="I165" s="128"/>
    </row>
    <row r="166" spans="2:9" s="29" customFormat="1" ht="16.5" customHeight="1">
      <c r="B166" s="93" t="s">
        <v>149</v>
      </c>
      <c r="C166" s="234" t="s">
        <v>76</v>
      </c>
      <c r="D166" s="235"/>
      <c r="E166" s="235"/>
      <c r="F166" s="235"/>
      <c r="G166" s="235"/>
      <c r="H166" s="235"/>
      <c r="I166" s="235"/>
    </row>
    <row r="167" spans="2:9" s="29" customFormat="1" ht="15.75" customHeight="1">
      <c r="B167" s="128" t="s">
        <v>150</v>
      </c>
      <c r="C167" s="192" t="s">
        <v>316</v>
      </c>
      <c r="D167" s="192"/>
      <c r="E167" s="192"/>
      <c r="F167" s="192"/>
      <c r="G167" s="192"/>
      <c r="H167" s="192"/>
      <c r="I167" s="192"/>
    </row>
    <row r="168" spans="2:9" s="29" customFormat="1" ht="15.75" customHeight="1">
      <c r="B168" s="128" t="s">
        <v>317</v>
      </c>
      <c r="C168" s="192" t="s">
        <v>312</v>
      </c>
      <c r="D168" s="192"/>
      <c r="E168" s="192"/>
      <c r="F168" s="192"/>
      <c r="G168" s="192"/>
      <c r="H168" s="192"/>
      <c r="I168" s="192"/>
    </row>
    <row r="169" spans="2:9" s="29" customFormat="1" ht="24" customHeight="1">
      <c r="B169" s="128" t="s">
        <v>318</v>
      </c>
      <c r="C169" s="192" t="s">
        <v>315</v>
      </c>
      <c r="D169" s="192"/>
      <c r="E169" s="192"/>
      <c r="F169" s="192"/>
      <c r="G169" s="192"/>
      <c r="H169" s="192"/>
      <c r="I169" s="192"/>
    </row>
    <row r="170" spans="2:9" s="29" customFormat="1" ht="12.75" customHeight="1">
      <c r="B170" s="93"/>
      <c r="C170" s="163"/>
      <c r="D170" s="164"/>
      <c r="E170" s="164"/>
      <c r="F170" s="164"/>
      <c r="G170" s="164"/>
      <c r="H170" s="164"/>
      <c r="I170" s="164"/>
    </row>
    <row r="171" spans="1:9" s="29" customFormat="1" ht="12.75" customHeight="1">
      <c r="A171" s="20" t="s">
        <v>231</v>
      </c>
      <c r="B171" s="203" t="s">
        <v>280</v>
      </c>
      <c r="C171" s="203"/>
      <c r="D171" s="203"/>
      <c r="E171" s="203"/>
      <c r="F171" s="203"/>
      <c r="G171" s="203"/>
      <c r="H171" s="203"/>
      <c r="I171" s="203"/>
    </row>
    <row r="172" spans="1:9" s="29" customFormat="1" ht="12.75">
      <c r="A172" s="53"/>
      <c r="B172" s="204"/>
      <c r="C172" s="204"/>
      <c r="D172" s="204"/>
      <c r="E172" s="204"/>
      <c r="F172" s="204"/>
      <c r="G172" s="204"/>
      <c r="H172" s="204"/>
      <c r="I172" s="204"/>
    </row>
    <row r="174" spans="1:2" ht="15.75" customHeight="1">
      <c r="A174" s="59" t="s">
        <v>225</v>
      </c>
      <c r="B174" s="1" t="s">
        <v>107</v>
      </c>
    </row>
    <row r="175" spans="2:13" ht="12" customHeight="1">
      <c r="B175" s="192" t="s">
        <v>77</v>
      </c>
      <c r="C175" s="192"/>
      <c r="D175" s="192"/>
      <c r="E175" s="192"/>
      <c r="F175" s="192"/>
      <c r="G175" s="192"/>
      <c r="H175" s="192"/>
      <c r="I175" s="192"/>
      <c r="M175" s="2" t="s">
        <v>235</v>
      </c>
    </row>
    <row r="176" spans="2:9" ht="45" customHeight="1">
      <c r="B176" s="192"/>
      <c r="C176" s="192"/>
      <c r="D176" s="192"/>
      <c r="E176" s="192"/>
      <c r="F176" s="192"/>
      <c r="G176" s="192"/>
      <c r="H176" s="192"/>
      <c r="I176" s="192"/>
    </row>
    <row r="177" spans="1:11" s="144" customFormat="1" ht="31.5" customHeight="1">
      <c r="A177" s="142"/>
      <c r="B177" s="186" t="s">
        <v>232</v>
      </c>
      <c r="C177" s="186"/>
      <c r="D177" s="186"/>
      <c r="E177" s="186"/>
      <c r="F177" s="186"/>
      <c r="G177" s="186"/>
      <c r="H177" s="186"/>
      <c r="I177" s="186"/>
      <c r="J177" s="143"/>
      <c r="K177" s="143"/>
    </row>
    <row r="178" spans="1:11" s="144" customFormat="1" ht="13.5" customHeight="1">
      <c r="A178" s="142"/>
      <c r="B178" s="143"/>
      <c r="C178" s="143"/>
      <c r="D178" s="143"/>
      <c r="E178" s="143"/>
      <c r="F178" s="143"/>
      <c r="G178" s="143"/>
      <c r="H178" s="143"/>
      <c r="I178" s="143"/>
      <c r="J178" s="143"/>
      <c r="K178" s="143"/>
    </row>
    <row r="179" spans="1:9" ht="12" customHeight="1">
      <c r="A179" s="60" t="s">
        <v>125</v>
      </c>
      <c r="B179" s="39" t="s">
        <v>108</v>
      </c>
      <c r="C179" s="8"/>
      <c r="D179" s="8"/>
      <c r="E179" s="8"/>
      <c r="F179" s="8"/>
      <c r="G179" s="8"/>
      <c r="H179" s="8"/>
      <c r="I179" s="8"/>
    </row>
    <row r="180" spans="1:9" ht="12" customHeight="1">
      <c r="A180" s="60"/>
      <c r="B180" s="39"/>
      <c r="C180" s="8"/>
      <c r="D180" s="8"/>
      <c r="E180" s="8"/>
      <c r="F180" s="8"/>
      <c r="G180" s="8"/>
      <c r="H180" s="8"/>
      <c r="I180" s="8"/>
    </row>
    <row r="181" spans="1:9" ht="15" customHeight="1">
      <c r="A181" s="60"/>
      <c r="B181" s="186" t="s">
        <v>262</v>
      </c>
      <c r="C181" s="186"/>
      <c r="D181" s="186"/>
      <c r="E181" s="186"/>
      <c r="F181" s="186"/>
      <c r="G181" s="186"/>
      <c r="H181" s="186"/>
      <c r="I181" s="186"/>
    </row>
    <row r="182" s="29" customFormat="1" ht="12.75">
      <c r="I182" s="40"/>
    </row>
    <row r="183" spans="1:9" s="29" customFormat="1" ht="12.75">
      <c r="A183" s="60" t="s">
        <v>126</v>
      </c>
      <c r="B183" s="39" t="s">
        <v>142</v>
      </c>
      <c r="H183" s="44" t="s">
        <v>161</v>
      </c>
      <c r="I183" s="44" t="s">
        <v>72</v>
      </c>
    </row>
    <row r="184" spans="2:9" s="29" customFormat="1" ht="12.75">
      <c r="B184" s="128"/>
      <c r="C184" s="128"/>
      <c r="D184" s="128"/>
      <c r="E184" s="128"/>
      <c r="F184" s="128"/>
      <c r="G184" s="62"/>
      <c r="H184" s="139" t="s">
        <v>50</v>
      </c>
      <c r="I184" s="139" t="s">
        <v>50</v>
      </c>
    </row>
    <row r="185" spans="2:9" s="29" customFormat="1" ht="12.75">
      <c r="B185" s="128"/>
      <c r="C185" s="128"/>
      <c r="D185" s="128"/>
      <c r="E185" s="128"/>
      <c r="F185" s="128"/>
      <c r="G185" s="94"/>
      <c r="H185" s="105" t="s">
        <v>195</v>
      </c>
      <c r="I185" s="105" t="s">
        <v>195</v>
      </c>
    </row>
    <row r="186" spans="2:9" s="29" customFormat="1" ht="12.75" customHeight="1">
      <c r="B186" s="128"/>
      <c r="C186" s="128"/>
      <c r="D186" s="128"/>
      <c r="E186" s="128"/>
      <c r="F186" s="128"/>
      <c r="G186" s="137"/>
      <c r="H186" s="95"/>
      <c r="I186" s="95"/>
    </row>
    <row r="187" spans="2:9" s="29" customFormat="1" ht="12.75" customHeight="1" thickBot="1">
      <c r="B187" s="186" t="s">
        <v>282</v>
      </c>
      <c r="C187" s="186"/>
      <c r="D187" s="186"/>
      <c r="E187" s="128"/>
      <c r="F187" s="128"/>
      <c r="G187" s="128"/>
      <c r="H187" s="161">
        <v>1010</v>
      </c>
      <c r="I187" s="161">
        <v>2051</v>
      </c>
    </row>
    <row r="188" spans="2:9" s="29" customFormat="1" ht="12.75" customHeight="1" thickTop="1">
      <c r="B188" s="128"/>
      <c r="C188" s="128"/>
      <c r="D188" s="128"/>
      <c r="E188" s="128"/>
      <c r="F188" s="128"/>
      <c r="G188" s="128"/>
      <c r="H188" s="23"/>
      <c r="I188" s="23"/>
    </row>
    <row r="189" spans="2:7" s="29" customFormat="1" ht="12.75" customHeight="1">
      <c r="B189" s="186" t="s">
        <v>283</v>
      </c>
      <c r="C189" s="186"/>
      <c r="D189" s="186"/>
      <c r="E189" s="128"/>
      <c r="F189" s="128"/>
      <c r="G189" s="128"/>
    </row>
    <row r="190" spans="2:9" s="29" customFormat="1" ht="12.75" customHeight="1">
      <c r="B190" s="159" t="s">
        <v>307</v>
      </c>
      <c r="C190" s="186" t="s">
        <v>289</v>
      </c>
      <c r="D190" s="186"/>
      <c r="E190" s="186"/>
      <c r="F190" s="128"/>
      <c r="G190" s="128"/>
      <c r="H190" s="96">
        <v>0</v>
      </c>
      <c r="I190" s="28">
        <v>1774</v>
      </c>
    </row>
    <row r="191" spans="2:9" s="29" customFormat="1" ht="12.75" customHeight="1">
      <c r="B191" s="159" t="s">
        <v>307</v>
      </c>
      <c r="C191" s="186" t="s">
        <v>288</v>
      </c>
      <c r="D191" s="186"/>
      <c r="E191" s="186"/>
      <c r="F191" s="128"/>
      <c r="G191" s="128"/>
      <c r="H191" s="96">
        <v>66</v>
      </c>
      <c r="I191" s="96">
        <v>152</v>
      </c>
    </row>
    <row r="192" spans="2:9" s="29" customFormat="1" ht="12.75" customHeight="1" thickBot="1">
      <c r="B192" s="159"/>
      <c r="C192" s="128"/>
      <c r="D192" s="128"/>
      <c r="E192" s="128"/>
      <c r="F192" s="128"/>
      <c r="G192" s="128"/>
      <c r="H192" s="162">
        <f>SUM(H190:H191)</f>
        <v>66</v>
      </c>
      <c r="I192" s="162">
        <f>SUM(I190:I191)</f>
        <v>1926</v>
      </c>
    </row>
    <row r="193" spans="2:9" s="29" customFormat="1" ht="12.75" customHeight="1" thickTop="1">
      <c r="B193" s="159"/>
      <c r="C193" s="128"/>
      <c r="D193" s="128"/>
      <c r="E193" s="128"/>
      <c r="F193" s="128"/>
      <c r="G193" s="128"/>
      <c r="H193" s="96"/>
      <c r="I193" s="96"/>
    </row>
    <row r="194" spans="2:9" s="29" customFormat="1" ht="13.5" thickBot="1">
      <c r="B194" s="128"/>
      <c r="C194" s="128"/>
      <c r="D194" s="128"/>
      <c r="E194" s="128"/>
      <c r="F194" s="128"/>
      <c r="G194" s="128"/>
      <c r="H194" s="46">
        <f>H187+H192</f>
        <v>1076</v>
      </c>
      <c r="I194" s="46">
        <f>I187+I192</f>
        <v>3977</v>
      </c>
    </row>
    <row r="195" spans="2:9" ht="12.75" customHeight="1">
      <c r="B195" s="8"/>
      <c r="C195" s="8"/>
      <c r="D195" s="8"/>
      <c r="E195" s="8"/>
      <c r="F195" s="8"/>
      <c r="G195" s="8"/>
      <c r="H195" s="132"/>
      <c r="I195" s="106"/>
    </row>
    <row r="196" spans="2:9" ht="12.75" customHeight="1">
      <c r="B196" s="186" t="s">
        <v>308</v>
      </c>
      <c r="C196" s="186"/>
      <c r="D196" s="186"/>
      <c r="E196" s="186"/>
      <c r="F196" s="186"/>
      <c r="G196" s="186"/>
      <c r="H196" s="186"/>
      <c r="I196" s="186"/>
    </row>
    <row r="197" spans="2:9" ht="25.5" customHeight="1">
      <c r="B197" s="186"/>
      <c r="C197" s="186"/>
      <c r="D197" s="186"/>
      <c r="E197" s="186"/>
      <c r="F197" s="186"/>
      <c r="G197" s="186"/>
      <c r="H197" s="186"/>
      <c r="I197" s="186"/>
    </row>
    <row r="198" spans="2:9" ht="27.75" customHeight="1" hidden="1">
      <c r="B198" s="186"/>
      <c r="C198" s="186"/>
      <c r="D198" s="186"/>
      <c r="E198" s="186"/>
      <c r="F198" s="186"/>
      <c r="G198" s="186"/>
      <c r="H198" s="186"/>
      <c r="I198" s="186"/>
    </row>
    <row r="199" spans="2:9" ht="12.75" customHeight="1" hidden="1">
      <c r="B199" s="186"/>
      <c r="C199" s="186"/>
      <c r="D199" s="186"/>
      <c r="E199" s="186"/>
      <c r="F199" s="186"/>
      <c r="G199" s="186"/>
      <c r="H199" s="186"/>
      <c r="I199" s="186"/>
    </row>
    <row r="200" spans="2:9" ht="9.75" customHeight="1">
      <c r="B200" s="186"/>
      <c r="C200" s="186"/>
      <c r="D200" s="186"/>
      <c r="E200" s="186"/>
      <c r="F200" s="186"/>
      <c r="G200" s="186"/>
      <c r="H200" s="186"/>
      <c r="I200" s="186"/>
    </row>
    <row r="201" spans="2:9" ht="12" customHeight="1">
      <c r="B201" s="160" t="s">
        <v>291</v>
      </c>
      <c r="C201" s="224" t="s">
        <v>290</v>
      </c>
      <c r="D201" s="224"/>
      <c r="E201" s="224"/>
      <c r="F201" s="224"/>
      <c r="G201" s="224"/>
      <c r="H201" s="224"/>
      <c r="I201" s="224"/>
    </row>
    <row r="202" spans="1:9" ht="12.75">
      <c r="A202" s="20"/>
      <c r="B202" s="131"/>
      <c r="C202" s="131"/>
      <c r="D202" s="131"/>
      <c r="E202" s="131"/>
      <c r="F202" s="131"/>
      <c r="G202" s="131"/>
      <c r="H202" s="131"/>
      <c r="I202" s="131"/>
    </row>
    <row r="203" spans="1:2" ht="12.75">
      <c r="A203" s="59" t="s">
        <v>128</v>
      </c>
      <c r="B203" s="1" t="s">
        <v>58</v>
      </c>
    </row>
    <row r="204" spans="2:9" ht="12.75" customHeight="1">
      <c r="B204" s="191" t="s">
        <v>211</v>
      </c>
      <c r="C204" s="191"/>
      <c r="D204" s="191"/>
      <c r="E204" s="191"/>
      <c r="F204" s="191"/>
      <c r="G204" s="191"/>
      <c r="H204" s="191"/>
      <c r="I204" s="191"/>
    </row>
    <row r="205" spans="2:9" ht="12.75">
      <c r="B205" s="8"/>
      <c r="C205" s="8"/>
      <c r="D205" s="8"/>
      <c r="E205" s="8"/>
      <c r="F205" s="8"/>
      <c r="G205" s="8"/>
      <c r="H205" s="8"/>
      <c r="I205" s="8"/>
    </row>
    <row r="206" spans="1:9" ht="12.75">
      <c r="A206" s="59" t="s">
        <v>129</v>
      </c>
      <c r="B206" s="1" t="s">
        <v>212</v>
      </c>
      <c r="E206" s="8"/>
      <c r="F206" s="8"/>
      <c r="G206" s="8"/>
      <c r="H206" s="8"/>
      <c r="I206" s="8"/>
    </row>
    <row r="207" spans="2:9" ht="15" customHeight="1">
      <c r="B207" s="2" t="s">
        <v>163</v>
      </c>
      <c r="E207" s="8"/>
      <c r="F207" s="8"/>
      <c r="G207" s="8"/>
      <c r="H207" s="8"/>
      <c r="I207" s="8"/>
    </row>
    <row r="208" ht="6.75" customHeight="1"/>
    <row r="210" spans="1:2" ht="12.75">
      <c r="A210" s="59" t="s">
        <v>130</v>
      </c>
      <c r="B210" s="1" t="s">
        <v>228</v>
      </c>
    </row>
    <row r="211" spans="1:9" ht="12.75" customHeight="1">
      <c r="A211" s="1"/>
      <c r="B211" s="191" t="s">
        <v>73</v>
      </c>
      <c r="C211" s="191"/>
      <c r="D211" s="191"/>
      <c r="E211" s="191"/>
      <c r="F211" s="191"/>
      <c r="G211" s="191"/>
      <c r="H211" s="191"/>
      <c r="I211" s="191"/>
    </row>
    <row r="212" spans="2:7" ht="6" customHeight="1">
      <c r="B212" s="29"/>
      <c r="C212" s="29"/>
      <c r="D212" s="29"/>
      <c r="E212" s="29"/>
      <c r="F212" s="29"/>
      <c r="G212" s="29"/>
    </row>
    <row r="214" spans="1:2" ht="12.75">
      <c r="A214" s="59" t="s">
        <v>16</v>
      </c>
      <c r="B214" s="1" t="s">
        <v>131</v>
      </c>
    </row>
    <row r="215" spans="1:9" ht="26.25" customHeight="1">
      <c r="A215" s="59"/>
      <c r="B215" s="186" t="s">
        <v>74</v>
      </c>
      <c r="C215" s="186"/>
      <c r="D215" s="186"/>
      <c r="E215" s="186"/>
      <c r="F215" s="186"/>
      <c r="G215" s="186"/>
      <c r="H215" s="186"/>
      <c r="I215" s="186"/>
    </row>
    <row r="216" s="29" customFormat="1" ht="12" customHeight="1"/>
    <row r="217" spans="1:9" ht="12.75" customHeight="1">
      <c r="A217" s="20" t="s">
        <v>231</v>
      </c>
      <c r="B217" s="203" t="s">
        <v>280</v>
      </c>
      <c r="C217" s="203"/>
      <c r="D217" s="203"/>
      <c r="E217" s="203"/>
      <c r="F217" s="203"/>
      <c r="G217" s="203"/>
      <c r="H217" s="203"/>
      <c r="I217" s="203"/>
    </row>
    <row r="218" spans="1:9" ht="12.75">
      <c r="A218" s="53"/>
      <c r="B218" s="204"/>
      <c r="C218" s="204"/>
      <c r="D218" s="204"/>
      <c r="E218" s="204"/>
      <c r="F218" s="204"/>
      <c r="G218" s="204"/>
      <c r="H218" s="204"/>
      <c r="I218" s="204"/>
    </row>
    <row r="219" ht="15" customHeight="1"/>
    <row r="220" spans="1:9" ht="28.5" customHeight="1">
      <c r="A220" s="59" t="s">
        <v>17</v>
      </c>
      <c r="B220" s="187" t="s">
        <v>30</v>
      </c>
      <c r="C220" s="187"/>
      <c r="D220" s="187"/>
      <c r="E220" s="187"/>
      <c r="F220" s="187"/>
      <c r="G220" s="187"/>
      <c r="H220" s="187"/>
      <c r="I220" s="187"/>
    </row>
    <row r="221" spans="8:9" ht="15" customHeight="1">
      <c r="H221" s="31" t="s">
        <v>37</v>
      </c>
      <c r="I221" s="31" t="str">
        <f>H221</f>
        <v>As  at</v>
      </c>
    </row>
    <row r="222" spans="8:9" ht="15" customHeight="1">
      <c r="H222" s="173" t="s">
        <v>35</v>
      </c>
      <c r="I222" s="173" t="s">
        <v>36</v>
      </c>
    </row>
    <row r="223" spans="8:9" ht="15" customHeight="1">
      <c r="H223" s="105" t="s">
        <v>195</v>
      </c>
      <c r="I223" s="105" t="s">
        <v>195</v>
      </c>
    </row>
    <row r="224" ht="13.5" customHeight="1">
      <c r="B224" s="2" t="s">
        <v>38</v>
      </c>
    </row>
    <row r="225" spans="2:9" ht="13.5" customHeight="1">
      <c r="B225" s="6" t="s">
        <v>39</v>
      </c>
      <c r="H225" s="64">
        <f>H230-H229</f>
        <v>35808</v>
      </c>
      <c r="I225" s="64">
        <v>36220</v>
      </c>
    </row>
    <row r="226" spans="2:9" ht="13.5" customHeight="1">
      <c r="B226" s="6" t="s">
        <v>40</v>
      </c>
      <c r="H226" s="49"/>
      <c r="I226" s="49"/>
    </row>
    <row r="227" spans="2:9" ht="13.5" customHeight="1">
      <c r="B227" s="2" t="s">
        <v>41</v>
      </c>
      <c r="H227" s="175">
        <v>-2710</v>
      </c>
      <c r="I227" s="176">
        <v>-785</v>
      </c>
    </row>
    <row r="228" spans="2:9" ht="12.75" customHeight="1">
      <c r="B228" s="2" t="s">
        <v>42</v>
      </c>
      <c r="H228" s="177">
        <v>347</v>
      </c>
      <c r="I228" s="178">
        <v>-1</v>
      </c>
    </row>
    <row r="229" spans="8:9" ht="12.75" customHeight="1">
      <c r="H229" s="174">
        <f>SUM(H227:H228)</f>
        <v>-2363</v>
      </c>
      <c r="I229" s="174">
        <f>SUM(I227:I228)</f>
        <v>-786</v>
      </c>
    </row>
    <row r="230" spans="8:9" ht="12.75" customHeight="1">
      <c r="H230" s="49">
        <v>33445</v>
      </c>
      <c r="I230" s="49">
        <f>I225+I229</f>
        <v>35434</v>
      </c>
    </row>
    <row r="231" spans="2:9" ht="15.75" customHeight="1">
      <c r="B231" s="2" t="s">
        <v>43</v>
      </c>
      <c r="H231" s="49">
        <v>-26051</v>
      </c>
      <c r="I231" s="49">
        <v>-26051</v>
      </c>
    </row>
    <row r="232" spans="2:9" ht="12.75" customHeight="1" thickBot="1">
      <c r="B232" s="2" t="s">
        <v>31</v>
      </c>
      <c r="H232" s="179">
        <v>7394</v>
      </c>
      <c r="I232" s="179">
        <f>SUM(I230:I231)</f>
        <v>9383</v>
      </c>
    </row>
    <row r="233" spans="8:9" ht="12.75" customHeight="1">
      <c r="H233" s="64"/>
      <c r="I233" s="64"/>
    </row>
    <row r="234" spans="1:2" ht="12.75">
      <c r="A234" s="59" t="s">
        <v>18</v>
      </c>
      <c r="B234" s="1" t="s">
        <v>132</v>
      </c>
    </row>
    <row r="235" spans="2:9" ht="12.75" customHeight="1">
      <c r="B235" s="191" t="s">
        <v>145</v>
      </c>
      <c r="C235" s="191"/>
      <c r="D235" s="191"/>
      <c r="E235" s="191"/>
      <c r="F235" s="191"/>
      <c r="G235" s="191"/>
      <c r="H235" s="191"/>
      <c r="I235" s="191"/>
    </row>
    <row r="236" spans="2:9" ht="12.75">
      <c r="B236" s="191"/>
      <c r="C236" s="191"/>
      <c r="D236" s="191"/>
      <c r="E236" s="191"/>
      <c r="F236" s="191"/>
      <c r="G236" s="191"/>
      <c r="H236" s="191"/>
      <c r="I236" s="191"/>
    </row>
    <row r="237" spans="2:9" ht="12.75">
      <c r="B237" s="191"/>
      <c r="C237" s="191"/>
      <c r="D237" s="191"/>
      <c r="E237" s="191"/>
      <c r="F237" s="191"/>
      <c r="G237" s="191"/>
      <c r="H237" s="191"/>
      <c r="I237" s="191"/>
    </row>
    <row r="238" spans="2:9" ht="12.75">
      <c r="B238" s="191"/>
      <c r="C238" s="191"/>
      <c r="D238" s="191"/>
      <c r="E238" s="191"/>
      <c r="F238" s="191"/>
      <c r="G238" s="191"/>
      <c r="H238" s="191"/>
      <c r="I238" s="191"/>
    </row>
    <row r="239" spans="2:9" ht="6.75" customHeight="1">
      <c r="B239" s="8"/>
      <c r="C239" s="8"/>
      <c r="D239" s="8"/>
      <c r="E239" s="8"/>
      <c r="F239" s="8"/>
      <c r="G239" s="8"/>
      <c r="H239" s="8"/>
      <c r="I239" s="8"/>
    </row>
    <row r="240" spans="2:9" ht="12.75">
      <c r="B240" s="8"/>
      <c r="C240" s="8"/>
      <c r="D240" s="8"/>
      <c r="E240" s="8"/>
      <c r="F240" s="8"/>
      <c r="G240" s="8"/>
      <c r="H240" s="8"/>
      <c r="I240" s="8"/>
    </row>
    <row r="241" spans="1:2" ht="12.75">
      <c r="A241" s="59" t="s">
        <v>34</v>
      </c>
      <c r="B241" s="1" t="s">
        <v>214</v>
      </c>
    </row>
    <row r="242" spans="2:9" s="29" customFormat="1" ht="27" customHeight="1">
      <c r="B242" s="193" t="s">
        <v>27</v>
      </c>
      <c r="C242" s="193"/>
      <c r="D242" s="193"/>
      <c r="E242" s="193"/>
      <c r="F242" s="193"/>
      <c r="G242" s="193"/>
      <c r="H242" s="193"/>
      <c r="I242" s="193"/>
    </row>
    <row r="243" spans="2:9" s="29" customFormat="1" ht="12" customHeight="1">
      <c r="B243" s="137"/>
      <c r="C243" s="137"/>
      <c r="D243" s="137"/>
      <c r="E243" s="137"/>
      <c r="F243" s="137"/>
      <c r="G243" s="137"/>
      <c r="H243" s="137"/>
      <c r="I243" s="137"/>
    </row>
    <row r="244" spans="2:9" ht="24" customHeight="1">
      <c r="B244" s="225" t="s">
        <v>69</v>
      </c>
      <c r="C244" s="226"/>
      <c r="D244" s="226"/>
      <c r="E244" s="226"/>
      <c r="F244" s="226"/>
      <c r="G244" s="226"/>
      <c r="H244" s="226"/>
      <c r="I244" s="226"/>
    </row>
    <row r="245" spans="2:9" ht="12" customHeight="1">
      <c r="B245" s="133"/>
      <c r="C245" s="145"/>
      <c r="D245" s="145"/>
      <c r="E245" s="145"/>
      <c r="F245" s="118"/>
      <c r="G245" s="146"/>
      <c r="H245" s="145"/>
      <c r="I245" s="145"/>
    </row>
    <row r="246" spans="2:9" ht="13.5" customHeight="1">
      <c r="B246" s="225" t="s">
        <v>259</v>
      </c>
      <c r="C246" s="226"/>
      <c r="D246" s="226"/>
      <c r="E246" s="226"/>
      <c r="F246" s="226"/>
      <c r="G246" s="226"/>
      <c r="H246" s="226"/>
      <c r="I246" s="226"/>
    </row>
    <row r="247" spans="2:9" ht="12.75" customHeight="1">
      <c r="B247" s="133"/>
      <c r="C247" s="145"/>
      <c r="D247" s="145"/>
      <c r="E247" s="145"/>
      <c r="F247" s="145"/>
      <c r="H247" s="116" t="s">
        <v>91</v>
      </c>
      <c r="I247" s="145"/>
    </row>
    <row r="248" spans="2:9" ht="12.75" customHeight="1">
      <c r="B248" s="227" t="s">
        <v>151</v>
      </c>
      <c r="C248" s="227"/>
      <c r="D248" s="227"/>
      <c r="E248" s="228" t="s">
        <v>152</v>
      </c>
      <c r="F248" s="228"/>
      <c r="G248" s="229" t="s">
        <v>90</v>
      </c>
      <c r="H248" s="229"/>
      <c r="I248" s="229" t="s">
        <v>153</v>
      </c>
    </row>
    <row r="249" spans="2:9" ht="4.5" customHeight="1">
      <c r="B249" s="227"/>
      <c r="C249" s="227"/>
      <c r="D249" s="227"/>
      <c r="E249" s="228"/>
      <c r="F249" s="228"/>
      <c r="G249" s="229"/>
      <c r="H249" s="229"/>
      <c r="I249" s="229"/>
    </row>
    <row r="250" spans="2:9" ht="15" customHeight="1">
      <c r="B250" s="205">
        <v>2011</v>
      </c>
      <c r="C250" s="205"/>
      <c r="D250" s="205"/>
      <c r="E250" s="232" t="s">
        <v>45</v>
      </c>
      <c r="F250" s="233"/>
      <c r="G250" s="135"/>
      <c r="H250" s="158">
        <v>3295650</v>
      </c>
      <c r="I250" s="135" t="s">
        <v>112</v>
      </c>
    </row>
    <row r="251" spans="5:9" ht="13.5" customHeight="1">
      <c r="E251" s="218" t="s">
        <v>44</v>
      </c>
      <c r="F251" s="219"/>
      <c r="H251" s="171">
        <v>3954780</v>
      </c>
      <c r="I251" s="7" t="s">
        <v>75</v>
      </c>
    </row>
    <row r="252" spans="2:9" ht="14.25" customHeight="1">
      <c r="B252" s="123"/>
      <c r="C252" s="123"/>
      <c r="D252" s="123"/>
      <c r="E252" s="122">
        <v>5.5</v>
      </c>
      <c r="F252" s="119"/>
      <c r="G252" s="120"/>
      <c r="H252" s="120">
        <f>SUM(H250:H251)</f>
        <v>7250430</v>
      </c>
      <c r="I252" s="121"/>
    </row>
    <row r="253" spans="2:4" ht="14.25" customHeight="1">
      <c r="B253" s="205"/>
      <c r="C253" s="205"/>
      <c r="D253" s="205"/>
    </row>
    <row r="254" spans="1:9" ht="12" customHeight="1">
      <c r="A254" s="1"/>
      <c r="B254" s="134">
        <v>2010</v>
      </c>
      <c r="C254" s="149"/>
      <c r="D254" s="149"/>
      <c r="E254" s="157">
        <v>11</v>
      </c>
      <c r="H254" s="158">
        <v>14500860</v>
      </c>
      <c r="I254" s="7" t="s">
        <v>306</v>
      </c>
    </row>
    <row r="255" spans="2:9" ht="12.75" customHeight="1">
      <c r="B255" s="215">
        <v>2009</v>
      </c>
      <c r="C255" s="215"/>
      <c r="D255" s="215"/>
      <c r="E255" s="231">
        <v>11</v>
      </c>
      <c r="F255" s="231"/>
      <c r="G255" s="206">
        <v>14372251</v>
      </c>
      <c r="H255" s="206"/>
      <c r="I255" s="115" t="s">
        <v>258</v>
      </c>
    </row>
    <row r="256" spans="2:9" ht="12.75" customHeight="1">
      <c r="B256" s="215" t="s">
        <v>154</v>
      </c>
      <c r="C256" s="215"/>
      <c r="D256" s="215"/>
      <c r="E256" s="230">
        <v>8.67</v>
      </c>
      <c r="F256" s="230"/>
      <c r="G256" s="206">
        <v>11162210</v>
      </c>
      <c r="H256" s="206"/>
      <c r="I256" s="115" t="s">
        <v>258</v>
      </c>
    </row>
    <row r="257" spans="2:9" ht="12.75" customHeight="1">
      <c r="B257" s="215" t="s">
        <v>155</v>
      </c>
      <c r="C257" s="215"/>
      <c r="D257" s="215"/>
      <c r="E257" s="230">
        <v>6.34</v>
      </c>
      <c r="F257" s="230"/>
      <c r="G257" s="206">
        <v>8055482</v>
      </c>
      <c r="H257" s="206"/>
      <c r="I257" s="115" t="s">
        <v>258</v>
      </c>
    </row>
    <row r="258" spans="2:9" ht="12.75" customHeight="1">
      <c r="B258" s="209" t="s">
        <v>256</v>
      </c>
      <c r="C258" s="209"/>
      <c r="D258" s="209"/>
      <c r="E258" s="210">
        <v>2.43</v>
      </c>
      <c r="F258" s="210"/>
      <c r="G258" s="211">
        <v>3000300</v>
      </c>
      <c r="H258" s="211"/>
      <c r="I258" s="115" t="s">
        <v>258</v>
      </c>
    </row>
    <row r="259" spans="2:9" ht="15" customHeight="1" thickBot="1">
      <c r="B259" s="212" t="s">
        <v>100</v>
      </c>
      <c r="C259" s="212"/>
      <c r="D259" s="212"/>
      <c r="E259" s="213"/>
      <c r="F259" s="213"/>
      <c r="G259" s="216">
        <f>SUM(G254:H258)+H252</f>
        <v>58341533</v>
      </c>
      <c r="H259" s="217"/>
      <c r="I259" s="117"/>
    </row>
    <row r="260" spans="2:9" ht="12.75" customHeight="1">
      <c r="B260" s="134"/>
      <c r="C260" s="147"/>
      <c r="D260" s="147"/>
      <c r="E260" s="147"/>
      <c r="F260" s="147"/>
      <c r="G260" s="147"/>
      <c r="H260" s="147"/>
      <c r="I260" s="147"/>
    </row>
    <row r="261" spans="2:9" ht="12.75" customHeight="1">
      <c r="B261" s="148" t="s">
        <v>257</v>
      </c>
      <c r="C261" s="207" t="s">
        <v>83</v>
      </c>
      <c r="D261" s="208"/>
      <c r="E261" s="208"/>
      <c r="F261" s="208"/>
      <c r="G261" s="208"/>
      <c r="H261" s="208"/>
      <c r="I261" s="208"/>
    </row>
    <row r="262" spans="3:9" ht="15" customHeight="1">
      <c r="C262" s="208"/>
      <c r="D262" s="208"/>
      <c r="E262" s="208"/>
      <c r="F262" s="208"/>
      <c r="G262" s="208"/>
      <c r="H262" s="208"/>
      <c r="I262" s="208"/>
    </row>
    <row r="263" spans="3:9" ht="15" customHeight="1">
      <c r="C263" s="168"/>
      <c r="D263" s="168"/>
      <c r="E263" s="168"/>
      <c r="F263" s="168"/>
      <c r="G263" s="168"/>
      <c r="H263" s="168"/>
      <c r="I263" s="168"/>
    </row>
    <row r="264" spans="1:9" ht="12" customHeight="1">
      <c r="A264" s="20" t="s">
        <v>231</v>
      </c>
      <c r="B264" s="203" t="s">
        <v>280</v>
      </c>
      <c r="C264" s="203"/>
      <c r="D264" s="203"/>
      <c r="E264" s="203"/>
      <c r="F264" s="203"/>
      <c r="G264" s="203"/>
      <c r="H264" s="203"/>
      <c r="I264" s="203"/>
    </row>
    <row r="265" spans="1:9" ht="12" customHeight="1">
      <c r="A265" s="53"/>
      <c r="B265" s="204"/>
      <c r="C265" s="204"/>
      <c r="D265" s="204"/>
      <c r="E265" s="204"/>
      <c r="F265" s="204"/>
      <c r="G265" s="204"/>
      <c r="H265" s="204"/>
      <c r="I265" s="204"/>
    </row>
    <row r="266" spans="1:9" ht="12" customHeight="1">
      <c r="A266" s="20"/>
      <c r="B266" s="131"/>
      <c r="C266" s="131"/>
      <c r="D266" s="131"/>
      <c r="E266" s="131"/>
      <c r="F266" s="131"/>
      <c r="G266" s="131"/>
      <c r="H266" s="131"/>
      <c r="I266" s="131"/>
    </row>
    <row r="267" spans="1:2" ht="12.75">
      <c r="A267" s="59" t="s">
        <v>32</v>
      </c>
      <c r="B267" s="1" t="s">
        <v>192</v>
      </c>
    </row>
    <row r="268" spans="1:2" ht="9" customHeight="1">
      <c r="A268" s="59"/>
      <c r="B268" s="1"/>
    </row>
    <row r="269" spans="1:3" ht="12.75">
      <c r="A269" s="59"/>
      <c r="B269" s="2" t="s">
        <v>146</v>
      </c>
      <c r="C269" s="2" t="s">
        <v>260</v>
      </c>
    </row>
    <row r="270" ht="12.75">
      <c r="A270" s="59"/>
    </row>
    <row r="271" spans="2:9" ht="12.75" customHeight="1">
      <c r="B271" s="197" t="s">
        <v>248</v>
      </c>
      <c r="C271" s="197"/>
      <c r="D271" s="197"/>
      <c r="E271" s="197"/>
      <c r="F271" s="197"/>
      <c r="G271" s="197"/>
      <c r="H271" s="197"/>
      <c r="I271" s="197"/>
    </row>
    <row r="272" spans="2:9" ht="12.75">
      <c r="B272" s="197"/>
      <c r="C272" s="197"/>
      <c r="D272" s="197"/>
      <c r="E272" s="197"/>
      <c r="F272" s="197"/>
      <c r="G272" s="197"/>
      <c r="H272" s="197"/>
      <c r="I272" s="197"/>
    </row>
    <row r="273" spans="2:9" ht="12.75">
      <c r="B273" s="132"/>
      <c r="C273" s="132"/>
      <c r="D273" s="132"/>
      <c r="E273" s="132"/>
      <c r="F273" s="132"/>
      <c r="G273" s="132"/>
      <c r="H273" s="132"/>
      <c r="I273" s="132"/>
    </row>
    <row r="274" spans="2:9" ht="12.75" customHeight="1">
      <c r="B274" s="197" t="s">
        <v>160</v>
      </c>
      <c r="C274" s="197"/>
      <c r="D274" s="197"/>
      <c r="E274" s="197"/>
      <c r="F274" s="197"/>
      <c r="G274" s="197"/>
      <c r="H274" s="197"/>
      <c r="I274" s="197"/>
    </row>
    <row r="275" spans="2:9" ht="9" customHeight="1">
      <c r="B275" s="132"/>
      <c r="C275" s="132"/>
      <c r="D275" s="132"/>
      <c r="E275" s="132"/>
      <c r="F275" s="132"/>
      <c r="G275" s="132"/>
      <c r="H275" s="132"/>
      <c r="I275" s="132"/>
    </row>
    <row r="276" spans="2:9" ht="12.75">
      <c r="B276" s="132"/>
      <c r="C276" s="132"/>
      <c r="D276" s="132"/>
      <c r="E276" s="132"/>
      <c r="F276" s="132"/>
      <c r="G276" s="132"/>
      <c r="H276" s="37" t="s">
        <v>168</v>
      </c>
      <c r="I276" s="37" t="s">
        <v>46</v>
      </c>
    </row>
    <row r="277" spans="8:9" ht="12.75">
      <c r="H277" s="5" t="str">
        <f>H184</f>
        <v>31 March 2011</v>
      </c>
      <c r="I277" s="5" t="s">
        <v>68</v>
      </c>
    </row>
    <row r="278" spans="8:9" ht="12.75">
      <c r="H278" s="44" t="s">
        <v>195</v>
      </c>
      <c r="I278" s="44" t="s">
        <v>195</v>
      </c>
    </row>
    <row r="279" spans="8:9" ht="12.75">
      <c r="H279" s="13"/>
      <c r="I279" s="13"/>
    </row>
    <row r="280" spans="2:9" ht="12.75">
      <c r="B280" s="2" t="s">
        <v>304</v>
      </c>
      <c r="H280" s="107">
        <f>'IS'!D43</f>
        <v>2893</v>
      </c>
      <c r="I280" s="107">
        <f>'IS'!G36</f>
        <v>5920</v>
      </c>
    </row>
    <row r="281" spans="8:9" ht="12.75">
      <c r="H281" s="64"/>
      <c r="I281" s="64"/>
    </row>
    <row r="282" spans="2:9" ht="12.75">
      <c r="B282" s="2" t="s">
        <v>240</v>
      </c>
      <c r="H282" s="15">
        <v>131826</v>
      </c>
      <c r="I282" s="15">
        <v>131826</v>
      </c>
    </row>
    <row r="283" spans="2:9" ht="13.5" thickBot="1">
      <c r="B283" s="2" t="s">
        <v>233</v>
      </c>
      <c r="H283" s="12">
        <f>SUM(H282:H282)</f>
        <v>131826</v>
      </c>
      <c r="I283" s="12">
        <f>SUM(I282:I282)</f>
        <v>131826</v>
      </c>
    </row>
    <row r="284" spans="8:9" ht="12.75">
      <c r="H284" s="13"/>
      <c r="I284" s="13"/>
    </row>
    <row r="285" spans="2:9" ht="13.5" thickBot="1">
      <c r="B285" s="2" t="s">
        <v>197</v>
      </c>
      <c r="H285" s="65">
        <f>H280/H283*100</f>
        <v>2.1945594950920153</v>
      </c>
      <c r="I285" s="65">
        <f>I280/I283*100</f>
        <v>4.490768133752067</v>
      </c>
    </row>
    <row r="286" spans="8:9" ht="12.75">
      <c r="H286" s="113"/>
      <c r="I286"/>
    </row>
    <row r="287" spans="2:9" ht="12" customHeight="1">
      <c r="B287" s="132"/>
      <c r="C287" s="132"/>
      <c r="D287" s="132"/>
      <c r="E287" s="132"/>
      <c r="F287" s="132"/>
      <c r="G287" s="132"/>
      <c r="H287" s="132"/>
      <c r="I287" s="132"/>
    </row>
    <row r="288" spans="2:9" ht="12" customHeight="1">
      <c r="B288" s="2" t="s">
        <v>238</v>
      </c>
      <c r="C288" s="2" t="s">
        <v>93</v>
      </c>
      <c r="E288" s="132"/>
      <c r="F288" s="132"/>
      <c r="G288" s="132"/>
      <c r="H288" s="132"/>
      <c r="I288" s="132"/>
    </row>
    <row r="289" spans="2:9" ht="12" customHeight="1">
      <c r="B289" s="132"/>
      <c r="C289" s="132"/>
      <c r="D289" s="132"/>
      <c r="E289" s="132"/>
      <c r="F289" s="132"/>
      <c r="G289" s="132"/>
      <c r="H289" s="132"/>
      <c r="I289" s="132"/>
    </row>
    <row r="290" spans="2:9" ht="12" customHeight="1">
      <c r="B290" s="197" t="s">
        <v>201</v>
      </c>
      <c r="C290" s="197"/>
      <c r="D290" s="197"/>
      <c r="E290" s="197"/>
      <c r="F290" s="197"/>
      <c r="G290" s="197"/>
      <c r="H290" s="197"/>
      <c r="I290" s="197"/>
    </row>
    <row r="291" spans="2:9" ht="12" customHeight="1">
      <c r="B291" s="197"/>
      <c r="C291" s="197"/>
      <c r="D291" s="197"/>
      <c r="E291" s="197"/>
      <c r="F291" s="197"/>
      <c r="G291" s="197"/>
      <c r="H291" s="197"/>
      <c r="I291" s="197"/>
    </row>
    <row r="292" spans="2:9" ht="12" customHeight="1">
      <c r="B292" s="132"/>
      <c r="C292" s="132"/>
      <c r="D292" s="132"/>
      <c r="E292" s="132"/>
      <c r="F292" s="132"/>
      <c r="G292" s="132"/>
      <c r="H292" s="132"/>
      <c r="I292" s="132"/>
    </row>
    <row r="293" spans="2:9" ht="26.25" customHeight="1">
      <c r="B293" s="197" t="s">
        <v>239</v>
      </c>
      <c r="C293" s="197"/>
      <c r="D293" s="197"/>
      <c r="E293" s="197"/>
      <c r="F293" s="197"/>
      <c r="G293" s="197"/>
      <c r="H293" s="197"/>
      <c r="I293" s="197"/>
    </row>
    <row r="294" spans="2:9" ht="13.5" customHeight="1">
      <c r="B294" s="132"/>
      <c r="C294" s="132"/>
      <c r="D294" s="132"/>
      <c r="E294" s="132"/>
      <c r="F294" s="132"/>
      <c r="G294" s="132"/>
      <c r="H294" s="37" t="s">
        <v>168</v>
      </c>
      <c r="I294" s="37" t="s">
        <v>46</v>
      </c>
    </row>
    <row r="295" spans="2:9" ht="12" customHeight="1">
      <c r="B295" s="132"/>
      <c r="C295" s="132"/>
      <c r="D295" s="132"/>
      <c r="E295" s="132"/>
      <c r="F295" s="132"/>
      <c r="G295" s="132"/>
      <c r="H295" s="5" t="str">
        <f>H277</f>
        <v>31 March 2011</v>
      </c>
      <c r="I295" s="5" t="str">
        <f>H295</f>
        <v>31 March 2011</v>
      </c>
    </row>
    <row r="296" spans="8:9" ht="14.25" customHeight="1">
      <c r="H296" s="44" t="s">
        <v>195</v>
      </c>
      <c r="I296" s="44" t="s">
        <v>195</v>
      </c>
    </row>
    <row r="297" spans="8:9" ht="8.25" customHeight="1">
      <c r="H297" s="13"/>
      <c r="I297" s="13"/>
    </row>
    <row r="298" spans="2:9" ht="14.25" customHeight="1">
      <c r="B298" s="2" t="s">
        <v>143</v>
      </c>
      <c r="H298" s="11">
        <f>H280</f>
        <v>2893</v>
      </c>
      <c r="I298" s="11">
        <f>'IS'!G36</f>
        <v>5920</v>
      </c>
    </row>
    <row r="299" spans="8:9" ht="9.75" customHeight="1">
      <c r="H299" s="64"/>
      <c r="I299" s="64"/>
    </row>
    <row r="300" spans="2:9" ht="14.25" customHeight="1">
      <c r="B300" s="2" t="s">
        <v>240</v>
      </c>
      <c r="H300" s="15">
        <v>131826</v>
      </c>
      <c r="I300" s="15">
        <v>131826</v>
      </c>
    </row>
    <row r="301" spans="2:9" ht="12.75">
      <c r="B301" s="2" t="s">
        <v>191</v>
      </c>
      <c r="H301" s="112">
        <v>448</v>
      </c>
      <c r="I301" s="172">
        <v>448</v>
      </c>
    </row>
    <row r="302" spans="2:9" ht="14.25" customHeight="1" thickBot="1">
      <c r="B302" s="2" t="s">
        <v>233</v>
      </c>
      <c r="H302" s="12">
        <f>SUM(H300:H301)</f>
        <v>132274</v>
      </c>
      <c r="I302" s="12">
        <f>SUM(I300:I301)</f>
        <v>132274</v>
      </c>
    </row>
    <row r="303" spans="8:9" ht="8.25" customHeight="1">
      <c r="H303" s="13"/>
      <c r="I303" s="13"/>
    </row>
    <row r="304" spans="2:9" ht="14.25" customHeight="1" thickBot="1">
      <c r="B304" s="2" t="s">
        <v>113</v>
      </c>
      <c r="H304" s="65">
        <f>H298/H302*100</f>
        <v>2.1871267218047388</v>
      </c>
      <c r="I304" s="65">
        <f>I298/I302*100</f>
        <v>4.475558310779141</v>
      </c>
    </row>
    <row r="305" spans="1:9" ht="12.75">
      <c r="A305" s="20"/>
      <c r="B305" s="131"/>
      <c r="C305" s="131"/>
      <c r="D305" s="131"/>
      <c r="E305" s="131"/>
      <c r="F305" s="131"/>
      <c r="G305" s="131"/>
      <c r="H305" s="131"/>
      <c r="I305" s="131"/>
    </row>
    <row r="306" spans="1:9" ht="12.75">
      <c r="A306" s="20"/>
      <c r="B306" s="131"/>
      <c r="C306" s="131"/>
      <c r="D306" s="131"/>
      <c r="E306" s="131"/>
      <c r="F306" s="131"/>
      <c r="G306" s="131"/>
      <c r="H306" s="131"/>
      <c r="I306" s="131"/>
    </row>
    <row r="307" spans="1:2" ht="12.75">
      <c r="A307" s="59" t="s">
        <v>25</v>
      </c>
      <c r="B307" s="1" t="s">
        <v>111</v>
      </c>
    </row>
    <row r="308" spans="2:9" ht="11.25" customHeight="1">
      <c r="B308" s="214"/>
      <c r="C308" s="214"/>
      <c r="D308" s="214"/>
      <c r="E308" s="214"/>
      <c r="F308" s="214"/>
      <c r="G308" s="214"/>
      <c r="H308" s="214"/>
      <c r="I308" s="214"/>
    </row>
    <row r="309" spans="2:9" ht="13.5" customHeight="1">
      <c r="B309" s="220" t="s">
        <v>70</v>
      </c>
      <c r="C309" s="208"/>
      <c r="D309" s="208"/>
      <c r="E309" s="208"/>
      <c r="F309" s="208"/>
      <c r="G309" s="208"/>
      <c r="H309" s="208"/>
      <c r="I309" s="208"/>
    </row>
    <row r="310" spans="2:9" ht="12" customHeight="1">
      <c r="B310" s="136"/>
      <c r="C310" s="138"/>
      <c r="D310" s="138"/>
      <c r="E310" s="138"/>
      <c r="F310" s="138"/>
      <c r="G310" s="138"/>
      <c r="H310" s="138"/>
      <c r="I310" s="138"/>
    </row>
    <row r="311" spans="2:9" ht="12.75" customHeight="1">
      <c r="B311" s="136"/>
      <c r="C311" s="138"/>
      <c r="D311" s="138"/>
      <c r="E311" s="138"/>
      <c r="F311" s="138"/>
      <c r="G311" s="138"/>
      <c r="H311" s="138"/>
      <c r="I311" s="138"/>
    </row>
    <row r="312" spans="1:2" ht="12.75">
      <c r="A312" s="59" t="s">
        <v>26</v>
      </c>
      <c r="B312" s="1" t="s">
        <v>234</v>
      </c>
    </row>
    <row r="313" spans="2:9" ht="12.75" customHeight="1">
      <c r="B313" s="186" t="s">
        <v>71</v>
      </c>
      <c r="C313" s="186"/>
      <c r="D313" s="186"/>
      <c r="E313" s="186"/>
      <c r="F313" s="186"/>
      <c r="G313" s="186"/>
      <c r="H313" s="186"/>
      <c r="I313" s="186"/>
    </row>
    <row r="314" spans="2:9" ht="12.75">
      <c r="B314" s="186"/>
      <c r="C314" s="186"/>
      <c r="D314" s="186"/>
      <c r="E314" s="186"/>
      <c r="F314" s="186"/>
      <c r="G314" s="186"/>
      <c r="H314" s="186"/>
      <c r="I314" s="186"/>
    </row>
    <row r="316" ht="12.75">
      <c r="A316" s="2" t="s">
        <v>249</v>
      </c>
    </row>
    <row r="318" ht="12.75">
      <c r="A318" s="2" t="s">
        <v>174</v>
      </c>
    </row>
    <row r="319" ht="12.75">
      <c r="A319" s="2" t="s">
        <v>314</v>
      </c>
    </row>
    <row r="320" spans="1:4" ht="12.75">
      <c r="A320" s="221" t="s">
        <v>33</v>
      </c>
      <c r="B320" s="221"/>
      <c r="C320" s="221"/>
      <c r="D320" s="221"/>
    </row>
  </sheetData>
  <sheetProtection/>
  <mergeCells count="92">
    <mergeCell ref="C151:I151"/>
    <mergeCell ref="C152:I152"/>
    <mergeCell ref="B161:D161"/>
    <mergeCell ref="B162:D162"/>
    <mergeCell ref="B164:I164"/>
    <mergeCell ref="B175:I176"/>
    <mergeCell ref="B171:I172"/>
    <mergeCell ref="H158:I158"/>
    <mergeCell ref="C167:I167"/>
    <mergeCell ref="C166:I166"/>
    <mergeCell ref="B177:I177"/>
    <mergeCell ref="E257:F257"/>
    <mergeCell ref="B256:D256"/>
    <mergeCell ref="E256:F256"/>
    <mergeCell ref="G256:H256"/>
    <mergeCell ref="B255:D255"/>
    <mergeCell ref="E255:F255"/>
    <mergeCell ref="E250:F250"/>
    <mergeCell ref="B196:I200"/>
    <mergeCell ref="B204:I204"/>
    <mergeCell ref="C190:E190"/>
    <mergeCell ref="C191:E191"/>
    <mergeCell ref="C201:I201"/>
    <mergeCell ref="B244:I244"/>
    <mergeCell ref="B248:D249"/>
    <mergeCell ref="E248:F249"/>
    <mergeCell ref="G248:H249"/>
    <mergeCell ref="B246:I246"/>
    <mergeCell ref="B220:I220"/>
    <mergeCell ref="I248:I249"/>
    <mergeCell ref="B148:I150"/>
    <mergeCell ref="H137:I137"/>
    <mergeCell ref="B143:I146"/>
    <mergeCell ref="B103:I105"/>
    <mergeCell ref="B109:I109"/>
    <mergeCell ref="G255:H255"/>
    <mergeCell ref="B211:I211"/>
    <mergeCell ref="B181:I181"/>
    <mergeCell ref="B187:D187"/>
    <mergeCell ref="B189:D189"/>
    <mergeCell ref="B93:I94"/>
    <mergeCell ref="B113:I115"/>
    <mergeCell ref="B119:I120"/>
    <mergeCell ref="A320:D320"/>
    <mergeCell ref="B215:I215"/>
    <mergeCell ref="B235:I238"/>
    <mergeCell ref="B290:I291"/>
    <mergeCell ref="B274:I274"/>
    <mergeCell ref="B313:I314"/>
    <mergeCell ref="B130:I131"/>
    <mergeCell ref="B309:I309"/>
    <mergeCell ref="B264:I265"/>
    <mergeCell ref="B242:I242"/>
    <mergeCell ref="B15:I21"/>
    <mergeCell ref="B54:I55"/>
    <mergeCell ref="B69:I69"/>
    <mergeCell ref="B72:I72"/>
    <mergeCell ref="B45:I46"/>
    <mergeCell ref="B50:I50"/>
    <mergeCell ref="C169:I169"/>
    <mergeCell ref="B308:I308"/>
    <mergeCell ref="B293:I293"/>
    <mergeCell ref="B257:D257"/>
    <mergeCell ref="B271:I272"/>
    <mergeCell ref="G259:H259"/>
    <mergeCell ref="E251:F251"/>
    <mergeCell ref="B217:I218"/>
    <mergeCell ref="B253:D253"/>
    <mergeCell ref="G257:H257"/>
    <mergeCell ref="C261:I262"/>
    <mergeCell ref="B258:D258"/>
    <mergeCell ref="E258:F258"/>
    <mergeCell ref="G258:H258"/>
    <mergeCell ref="B259:D259"/>
    <mergeCell ref="E259:F259"/>
    <mergeCell ref="B250:D250"/>
    <mergeCell ref="B23:I23"/>
    <mergeCell ref="B25:I25"/>
    <mergeCell ref="B26:I26"/>
    <mergeCell ref="C27:I27"/>
    <mergeCell ref="C29:I29"/>
    <mergeCell ref="C31:I31"/>
    <mergeCell ref="C168:I168"/>
    <mergeCell ref="B63:I64"/>
    <mergeCell ref="B73:G73"/>
    <mergeCell ref="C33:I33"/>
    <mergeCell ref="C35:I35"/>
    <mergeCell ref="C39:D39"/>
    <mergeCell ref="C40:D40"/>
    <mergeCell ref="C38:D38"/>
    <mergeCell ref="B59:I60"/>
    <mergeCell ref="B97:I99"/>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headerFooter alignWithMargins="0">
    <oddFooter>&amp;R&amp;"Times New Roman,Regular"
- &amp;P -</oddFooter>
  </headerFooter>
  <rowBreaks count="5" manualBreakCount="5">
    <brk id="65" max="8" man="1"/>
    <brk id="129" max="8" man="1"/>
    <brk id="170" max="8" man="1"/>
    <brk id="215" max="8" man="1"/>
    <brk id="263"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Sec</cp:lastModifiedBy>
  <cp:lastPrinted>2011-05-17T17:11:31Z</cp:lastPrinted>
  <dcterms:created xsi:type="dcterms:W3CDTF">2005-11-02T07:17:39Z</dcterms:created>
  <dcterms:modified xsi:type="dcterms:W3CDTF">2011-05-20T05:43:41Z</dcterms:modified>
  <cp:category/>
  <cp:version/>
  <cp:contentType/>
  <cp:contentStatus/>
</cp:coreProperties>
</file>